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25" windowWidth="23655" windowHeight="12720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D33" i="1" l="1"/>
  <c r="DB33" i="1"/>
  <c r="CZ33" i="1"/>
  <c r="CS42" i="1" l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DE31" i="1"/>
  <c r="DD31" i="1"/>
  <c r="DC31" i="1"/>
  <c r="DB31" i="1"/>
  <c r="DA31" i="1"/>
  <c r="CZ31" i="1"/>
  <c r="CY31" i="1"/>
  <c r="CX31" i="1"/>
  <c r="CW31" i="1"/>
  <c r="DE30" i="1"/>
  <c r="DD30" i="1"/>
  <c r="DC30" i="1"/>
  <c r="DB30" i="1"/>
  <c r="DA30" i="1"/>
  <c r="CZ30" i="1"/>
  <c r="CY30" i="1"/>
  <c r="CX30" i="1"/>
  <c r="CW30" i="1"/>
  <c r="DE29" i="1"/>
  <c r="DD29" i="1"/>
  <c r="DC29" i="1"/>
  <c r="DB29" i="1"/>
  <c r="DA29" i="1"/>
  <c r="CZ29" i="1"/>
  <c r="CY29" i="1"/>
  <c r="CX29" i="1"/>
  <c r="CW29" i="1"/>
  <c r="DE28" i="1"/>
  <c r="DD28" i="1"/>
  <c r="DC28" i="1"/>
  <c r="DB28" i="1"/>
  <c r="DA28" i="1"/>
  <c r="CZ28" i="1"/>
  <c r="CY28" i="1"/>
  <c r="CX28" i="1"/>
  <c r="CW28" i="1"/>
  <c r="DE27" i="1"/>
  <c r="DD27" i="1"/>
  <c r="DC27" i="1"/>
  <c r="DB27" i="1"/>
  <c r="DA27" i="1"/>
  <c r="CZ27" i="1"/>
  <c r="CY27" i="1"/>
  <c r="CX27" i="1"/>
  <c r="CW27" i="1"/>
  <c r="DE26" i="1"/>
  <c r="DD26" i="1"/>
  <c r="DC26" i="1"/>
  <c r="DB26" i="1"/>
  <c r="DA26" i="1"/>
  <c r="CZ26" i="1"/>
  <c r="CY26" i="1"/>
  <c r="CX26" i="1"/>
  <c r="CW26" i="1"/>
  <c r="DE25" i="1"/>
  <c r="DD25" i="1"/>
  <c r="DC25" i="1"/>
  <c r="DB25" i="1"/>
  <c r="DA25" i="1"/>
  <c r="CZ25" i="1"/>
  <c r="CY25" i="1"/>
  <c r="CX25" i="1"/>
  <c r="CW25" i="1"/>
  <c r="DE24" i="1"/>
  <c r="DD24" i="1"/>
  <c r="DC24" i="1"/>
  <c r="DB24" i="1"/>
  <c r="DA24" i="1"/>
  <c r="CZ24" i="1"/>
  <c r="CY24" i="1"/>
  <c r="CX24" i="1"/>
  <c r="CW24" i="1"/>
  <c r="DE23" i="1"/>
  <c r="DD23" i="1"/>
  <c r="DC23" i="1"/>
  <c r="DB23" i="1"/>
  <c r="DA23" i="1"/>
  <c r="CZ23" i="1"/>
  <c r="CY23" i="1"/>
  <c r="CX23" i="1"/>
  <c r="CW23" i="1"/>
  <c r="DE22" i="1"/>
  <c r="DD22" i="1"/>
  <c r="DC22" i="1"/>
  <c r="DB22" i="1"/>
  <c r="DA22" i="1"/>
  <c r="CZ22" i="1"/>
  <c r="CY22" i="1"/>
  <c r="CX22" i="1"/>
  <c r="CW22" i="1"/>
  <c r="DE21" i="1"/>
  <c r="DD21" i="1"/>
  <c r="DC21" i="1"/>
  <c r="DB21" i="1"/>
  <c r="DA21" i="1"/>
  <c r="CZ21" i="1"/>
  <c r="CY21" i="1"/>
  <c r="CX21" i="1"/>
  <c r="CW21" i="1"/>
  <c r="DE20" i="1"/>
  <c r="DD20" i="1"/>
  <c r="DC20" i="1"/>
  <c r="DB20" i="1"/>
  <c r="DA20" i="1"/>
  <c r="CZ20" i="1"/>
  <c r="CY20" i="1"/>
  <c r="CX20" i="1"/>
  <c r="CW20" i="1"/>
  <c r="DE19" i="1"/>
  <c r="DD19" i="1"/>
  <c r="DC19" i="1"/>
  <c r="DB19" i="1"/>
  <c r="DA19" i="1"/>
  <c r="CZ19" i="1"/>
  <c r="CY19" i="1"/>
  <c r="CX19" i="1"/>
  <c r="CW19" i="1"/>
  <c r="DE18" i="1"/>
  <c r="DD18" i="1"/>
  <c r="DC18" i="1"/>
  <c r="DB18" i="1"/>
  <c r="DA18" i="1"/>
  <c r="CZ18" i="1"/>
  <c r="CY18" i="1"/>
  <c r="CX18" i="1"/>
  <c r="CW18" i="1"/>
  <c r="DE17" i="1"/>
  <c r="DD17" i="1"/>
  <c r="DC17" i="1"/>
  <c r="DB17" i="1"/>
  <c r="DA17" i="1"/>
  <c r="CZ17" i="1"/>
  <c r="CY17" i="1"/>
  <c r="CX17" i="1"/>
  <c r="CW17" i="1"/>
  <c r="DE16" i="1"/>
  <c r="DD16" i="1"/>
  <c r="DC16" i="1"/>
  <c r="DB16" i="1"/>
  <c r="DA16" i="1"/>
  <c r="CZ16" i="1"/>
  <c r="CY16" i="1"/>
  <c r="CX16" i="1"/>
  <c r="CW16" i="1"/>
  <c r="DE15" i="1"/>
  <c r="DD15" i="1"/>
  <c r="DC15" i="1"/>
  <c r="DB15" i="1"/>
  <c r="DA15" i="1"/>
  <c r="CZ15" i="1"/>
  <c r="CY15" i="1"/>
  <c r="CX15" i="1"/>
  <c r="CW15" i="1"/>
  <c r="DE14" i="1"/>
  <c r="DD14" i="1"/>
  <c r="DC14" i="1"/>
  <c r="DB14" i="1"/>
  <c r="DA14" i="1"/>
  <c r="CZ14" i="1"/>
  <c r="CY14" i="1"/>
  <c r="CX14" i="1"/>
  <c r="CW14" i="1"/>
  <c r="DE13" i="1"/>
  <c r="DD13" i="1"/>
  <c r="DC13" i="1"/>
  <c r="DB13" i="1"/>
  <c r="DA13" i="1"/>
  <c r="CZ13" i="1"/>
  <c r="CY13" i="1"/>
  <c r="CX13" i="1"/>
  <c r="CW13" i="1"/>
  <c r="DE12" i="1"/>
  <c r="DD12" i="1"/>
  <c r="DC12" i="1"/>
  <c r="DB12" i="1"/>
  <c r="DA12" i="1"/>
  <c r="CZ12" i="1"/>
  <c r="CY12" i="1"/>
  <c r="CX12" i="1"/>
  <c r="CW12" i="1"/>
  <c r="DE11" i="1"/>
  <c r="DD11" i="1"/>
  <c r="DC11" i="1"/>
  <c r="DB11" i="1"/>
  <c r="DA11" i="1"/>
  <c r="CZ11" i="1"/>
  <c r="CY11" i="1"/>
  <c r="CX11" i="1"/>
  <c r="CW11" i="1"/>
  <c r="DE10" i="1"/>
  <c r="DD10" i="1"/>
  <c r="DC10" i="1"/>
  <c r="DB10" i="1"/>
  <c r="DA10" i="1"/>
  <c r="CZ10" i="1"/>
  <c r="CY10" i="1"/>
  <c r="CX10" i="1"/>
  <c r="CW10" i="1"/>
  <c r="DE9" i="1"/>
  <c r="DD9" i="1"/>
  <c r="DC9" i="1"/>
  <c r="DB9" i="1"/>
  <c r="DA9" i="1"/>
  <c r="CZ9" i="1"/>
  <c r="CY9" i="1"/>
  <c r="CX9" i="1"/>
  <c r="CW9" i="1"/>
  <c r="DE8" i="1"/>
  <c r="DD8" i="1"/>
  <c r="DC8" i="1"/>
  <c r="DB8" i="1"/>
  <c r="DA8" i="1"/>
  <c r="CZ8" i="1"/>
  <c r="CY8" i="1"/>
  <c r="CX8" i="1"/>
  <c r="CW8" i="1"/>
  <c r="DE7" i="1"/>
  <c r="DD7" i="1"/>
  <c r="DC7" i="1"/>
  <c r="DB7" i="1"/>
  <c r="DA7" i="1"/>
  <c r="CZ7" i="1"/>
  <c r="CY7" i="1"/>
  <c r="CX7" i="1"/>
  <c r="CW7" i="1"/>
  <c r="DE6" i="1"/>
  <c r="DD6" i="1"/>
  <c r="DC6" i="1"/>
  <c r="DB6" i="1"/>
  <c r="DA6" i="1"/>
  <c r="CZ6" i="1"/>
  <c r="CY6" i="1"/>
  <c r="CX6" i="1"/>
  <c r="CW6" i="1"/>
  <c r="DE5" i="1"/>
  <c r="DD5" i="1"/>
  <c r="DC5" i="1"/>
  <c r="DB5" i="1"/>
  <c r="DA5" i="1"/>
  <c r="CZ5" i="1"/>
  <c r="CY5" i="1"/>
  <c r="CX5" i="1"/>
  <c r="CW5" i="1"/>
</calcChain>
</file>

<file path=xl/sharedStrings.xml><?xml version="1.0" encoding="utf-8"?>
<sst xmlns="http://schemas.openxmlformats.org/spreadsheetml/2006/main" count="359" uniqueCount="178">
  <si>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</si>
  <si>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</si>
  <si>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</si>
  <si>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</si>
  <si>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</si>
  <si>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</si>
  <si>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</si>
  <si>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</si>
  <si>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</si>
  <si>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</si>
  <si>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</si>
  <si>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</si>
  <si>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</si>
  <si>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</si>
  <si>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</si>
  <si>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</si>
  <si>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</si>
  <si>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</si>
  <si>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Руководство</t>
  </si>
  <si>
    <t>Педагогический состав</t>
  </si>
  <si>
    <t>Материально-техническое обеспечение и оснащенность образовательного процесса. Доступная среда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</si>
  <si>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</si>
  <si>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</si>
  <si>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</si>
  <si>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Стипендии и меры поддержки обучающихся</t>
  </si>
  <si>
    <t>Международное сотрудничество</t>
  </si>
  <si>
    <t>Образовательные стандарты и требования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</si>
  <si>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</si>
  <si>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</si>
  <si>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</si>
  <si>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</si>
  <si>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</si>
  <si>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</si>
  <si>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</si>
  <si>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</si>
  <si>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</si>
  <si>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</si>
  <si>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</si>
  <si>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</si>
  <si>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</si>
  <si>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Место нахождения образовательной организации</t>
  </si>
  <si>
    <t>Режим и график работы образовательной организации</t>
  </si>
  <si>
    <t>Контактные телефоны образовательной организации</t>
  </si>
  <si>
    <t>Адреса электронной почты образовательной организации</t>
  </si>
  <si>
    <t>Места осуществления образовательной деятельности, сведения о которых в соответствии с Федеральным законом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
		а) места осуществления образовательной деятельности при использовании сетевой формы реализации образовательных программ; 
		б) места осуществления образовательной деятельности по дополнительным образовательным программам.</t>
  </si>
  <si>
    <t>Схема проезда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</si>
  <si>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</si>
  <si>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Информация о  наличии или об отсутствии государственной аккредитации образовательной деятельности по реализуемым образовательным программам (выписка из государственной информационной системы "Реестр организаций, осуществляющих образовательную деятельность по имеющим государственную аккредитацию образовательным программам)</t>
  </si>
  <si>
    <t>Наименование структурного подразделения (органа управления) в соответствии с Уставом</t>
  </si>
  <si>
    <t>Фамилии, имена, отчества (при наличии) и должности руководителей структурных подразделений</t>
  </si>
  <si>
    <t>Место нахождения структурных подразделений образовательной организации</t>
  </si>
  <si>
    <t>Адреса официальных сайтов в сети «Интернет» структурных подразделений  образовательной организации (при наличии)</t>
  </si>
  <si>
    <t>Адреса электронной почты структурных подразделений (при наличии)</t>
  </si>
  <si>
    <t>Положения о структурных подразделениях (об органах управления) образовательной ор-ганизации в виде электронных документов, подписанных простой электронной подписью</t>
  </si>
  <si>
    <t>Устав образовательной организации с изменениями (при наличии)</t>
  </si>
  <si>
    <t>Правила внутреннего распорядка обучающихся</t>
  </si>
  <si>
    <t>Правила внутреннего трудового распорядка</t>
  </si>
  <si>
    <t>Коллективный договор</t>
  </si>
  <si>
    <t>Отчёт о результатах самообследования за предшествующий календарный год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</si>
  <si>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</si>
  <si>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</si>
  <si>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</si>
  <si>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</si>
  <si>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</si>
  <si>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</si>
  <si>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</si>
  <si>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</si>
  <si>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</si>
  <si>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</si>
  <si>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</si>
  <si>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за организацию обработки персональных данных в ОДО</t>
  </si>
  <si>
    <t>Правила (положение) обработки персональных данных, утвержденные руководителем ОДО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</si>
  <si>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</si>
  <si>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Положение о сайте общеобразовательной организации</t>
  </si>
  <si>
    <t>Приказы, положения, должностные инструкции</t>
  </si>
  <si>
    <t>Информация о реализуемых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программой, представляемую в виде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Сайта, содержащим отдельные компоненты образовательной программы, с указанием для каждой из них следующей информации:
		-  наименование образовательной программы 
		- реализуемые уровни образования;
		- форма обучения
		- нормативный срок обучения</t>
  </si>
  <si>
    <t>Информация о  языках образования (в форме электронного документа)</t>
  </si>
  <si>
    <t>Численность обучающихся по реализуемым образовательным программам, за счет бюджетных ассигнований федерального бюджета, бюджетов субъектов Российской Федерации, местных бюджетов и по  договорам об образовании за счет средств физических и (или) юридических лиц в форме электронного документа (ежегодный приказ ОО о комплектова-нии)</t>
  </si>
  <si>
    <t>Численность обучающихся, являющихся иностранными гражданами, по каждой образовательной программе</t>
  </si>
  <si>
    <t>Информация о руководителе образовательной организации, его заместителях, руководителях филиалов образовательной организации (при наличии);
		- фамилия, имя, отчество (последнее - при наличии) руководителя, заместителей;
		- наименование должности руководителя, заместителей;
		- контактные телефоны,
		- адреса электронной почты</t>
  </si>
  <si>
    <t>Персональный состав педагогических работников должен содержать следующую информацию:
		- фамилия, имя, отчество (последнее - при наличии) педагогического работника; 
 		- занимаемая должность (должности);
		- преподаваемые учебные предметы, курсы, дисциплины (модули);
		- уровень (уровни) профессионального образования с указанием наименования направления подготовки и (или) специальности, в том числе научной, и квалификации;
		- ученая степень (при наличии);
		- ученое звание (при наличии);
		- сведения о повышении квалификации (за последние 3 года);
		- сведения о профессиональной  переподготовке (при наличии);
		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		- наименование общеобразовательной программы (общеобразовательных программ), в реализации которых участвует педагогический работник.</t>
  </si>
  <si>
    <t>Наличие оборудованных учебных кабинетов</t>
  </si>
  <si>
    <t>Наличие оборудованных объектов для проведения практических занятий</t>
  </si>
  <si>
    <t>Наличие оборудованных библиотек</t>
  </si>
  <si>
    <t>Наличие оборудованных объектов спорта</t>
  </si>
  <si>
    <t>Наличие оборудованных средств обучения и воспитания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</si>
  <si>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</si>
  <si>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</t>
  </si>
  <si>
    <t>Сторонние электронные образовательные ре-сурсы: 
				- ссылки на официальный сайт Министерства науки и высшего образования Российской Федерации  и Министерства просвещения Российской Федерации в сети «Интернет»</t>
  </si>
  <si>
    <t>Обеспечение доступа в здания образовательной организации, приспособленные для использования инвалидами и лицами с ограниченными возможностями здоровья</t>
  </si>
  <si>
    <t>Наличие специальных технических средств обучения коллективного и индивидуального пользования инвалидов и лиц с ограниченными возможностями здоровья</t>
  </si>
  <si>
    <t>Порядок оказания платных образовательных услуг, в том числе образец договора об оказании платных образовательных услуг</t>
  </si>
  <si>
    <t>Утверждение стоимости обучения по каждой образовательной программе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</si>
  <si>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</si>
  <si>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бюдже-тов субъектов Российской Федерации, местных бюджетов, договорам об оказании платных образовательных услуг за счет средств физических (юридических) лиц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</si>
  <si>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</si>
  <si>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</si>
  <si>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План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бюджетная смета образовательной организации в форме электронного документа</t>
  </si>
  <si>
    <t>Отчёт о выполнении муниципального задания за прошедший год</t>
  </si>
  <si>
    <t>Информация о количестве вакантных мест для приема (перевода) обучающихся по каж-дой образовательной программе на места: 
		а) финансируемые за счет бюджетных ассигнований федерального бюджета, бюджетов субъектов РФ, местных бюджетов;
		б) финансируемые по договорам об образовании за счет средств физических и (или) юри-дических лиц.</t>
  </si>
  <si>
    <t>Порядок приема</t>
  </si>
  <si>
    <t xml:space="preserve">Перечень документов, необходимых для зачисления в образовательную организацию	</t>
  </si>
  <si>
    <t>Наличие и условия предоставления обучающимся стипендий</t>
  </si>
  <si>
    <t>Наличие и условия предоставления мер социальной поддержки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</si>
  <si>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</si>
  <si>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размещается в виде активных ссылок, непосредственный переход по которым позволяет получить доступ к официально опубликованным нормативным правовым актам:
		- о федеральных государственных образовательных стандартах;
		- о федеральных государственных требованиях</t>
  </si>
  <si>
    <t>Информация размещается с приложением копий соответствующих документов, электронных документов:
		- об образовательных стандартах (при наличии)</t>
  </si>
  <si>
    <t>Ссылка на официальный сайт ГБУКК НМЦ http://rcdpo.ru/rasporyaditelnye-i-normativnye-dokumenty/</t>
  </si>
  <si>
    <t>Приказ ОДО о создании аттестационной комиссии</t>
  </si>
  <si>
    <t>Приказ ОДО о проведении аттестации с приложением графика аттестации и списка аттестуемых педагогических работников</t>
  </si>
  <si>
    <t>Список аттесту-емых педагоги-ческих работни-ков с указанием фамилии, имени, отчества, долж-ности, препода-ваемого предме-та (при необхо-димости), что является ссыл-кой для перехода на персональ-ную страницу аттестуемого педагогического работника. Документы, подтверждающие результаты профессиональной деятельности аттестуемых педагогических работников (приложение 1  к обязательной информации для размещения на сайте)</t>
  </si>
  <si>
    <t>Материалы о событиях текущей жизни ОДО, мероприятиях, проводимых в ОДО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</si>
  <si>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</si>
  <si>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</si>
  <si>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</si>
  <si>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</si>
  <si>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</si>
  <si>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</si>
  <si>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</si>
  <si>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</si>
  <si>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</si>
  <si>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</si>
  <si>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</si>
  <si>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</si>
  <si>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</si>
  <si>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</si>
  <si>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</si>
  <si>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</si>
  <si>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</si>
  <si>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</si>
  <si>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</si>
  <si>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</si>
  <si>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</si>
  <si>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</si>
  <si>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</si>
  <si>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</si>
  <si>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</si>
  <si>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</si>
  <si>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</si>
  <si>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</si>
  <si>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</si>
  <si>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</si>
  <si>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</si>
  <si>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25.03.2025</t>
  </si>
  <si>
    <t>МБОУ ДО ДЮЦ</t>
  </si>
  <si>
    <t>27.03.2025</t>
  </si>
  <si>
    <t>МБОУ ДО ЦРТДЮ</t>
  </si>
  <si>
    <t>24.03.2025</t>
  </si>
  <si>
    <t>МБОУ ДО ДДТ «Созвездие»</t>
  </si>
  <si>
    <t>МАОУДО ЦДТ «Прикубанский»</t>
  </si>
  <si>
    <t>МБОУ ДО ЦТ «Содружество»</t>
  </si>
  <si>
    <t xml:space="preserve">МАОУ ДО ЦДТиИ «Родник»  </t>
  </si>
  <si>
    <t>26.03.2025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</si>
  <si>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</si>
  <si>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</si>
  <si>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</si>
  <si>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</si>
  <si>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</si>
  <si>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</si>
  <si>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СШ  № 1</t>
  </si>
  <si>
    <t xml:space="preserve">МАОУ ДО СШ № 6 </t>
  </si>
  <si>
    <t>МБОУ ДО СШ № 8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</si>
  <si>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</si>
  <si>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</si>
  <si>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</si>
  <si>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</si>
  <si>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</si>
  <si>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</si>
  <si>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</si>
  <si>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ДО МЭЦ</t>
  </si>
  <si>
    <t>МБОУ ДО ЦДТиИ «Юбилейный»</t>
  </si>
  <si>
    <t>МБОУ ДО ЦТР «Центральный»</t>
  </si>
  <si>
    <t>МАОУ ДО ЦДЮТ</t>
  </si>
  <si>
    <t>МБОУ ДО СШ № 7</t>
  </si>
  <si>
    <t>МБОУ ДО ССШ  № 1</t>
  </si>
  <si>
    <t>МБОУ ДО СШ № 2</t>
  </si>
  <si>
    <t>МБОУ ДО ГСШ</t>
  </si>
  <si>
    <t>МАОУ ЦДО «Ориентир»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</si>
</sst>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1" fillId="0" borderId="0" xfId="1"/>
    <xf numFmtId="10" fontId="1" fillId="2" borderId="0" xfId="2" applyNumberFormat="1" applyFill="1"/>
    <xf numFmtId="10" fontId="1" fillId="0" borderId="0" xfId="2" applyNumberFormat="1" applyFill="1"/>
    <xf numFmtId="0" fontId="1" fillId="0" borderId="0" xfId="2" applyFill="1"/>
  </cellXfs>
  <cellStyles count="4">
    <cellStyle name="Обычный" xfId="0" builtinId="0"/>
    <cellStyle name="Обычный 2" xfId="2"/>
    <cellStyle name="Обычный 3" xfId="1"/>
    <cellStyle name="Процентный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workbookViewId="0">
      <pane xSplit="2" ySplit="4" topLeftCell="CZ17" activePane="bottomRight" state="frozen"/>
      <selection pane="topRight"/>
      <selection pane="bottomLeft"/>
      <selection pane="bottomRight" activeCell="CZ32" sqref="CZ32"/>
    </sheetView>
  </sheetViews>
  <sheetFormatPr defaultRowHeight="15" x14ac:dyDescent="0.2"/>
  <cols>
    <col min="1" max="1" width="18" customWidth="1"/>
    <col min="2" max="2" width="30" customWidth="1"/>
    <col min="3" max="97" width="24" customWidth="1"/>
    <col min="98" max="676" width="20" customWidth="1"/>
  </cols>
  <sheetData>
    <row r="1" spans="1:135" ht="69.95" customHeight="1" x14ac:dyDescent="0.2">
      <c r="A1" s="4" t="s">
        <v>0</v>
      </c>
      <c r="B1" s="4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2</v>
      </c>
      <c r="BV1" s="1" t="s">
        <v>2</v>
      </c>
      <c r="BW1" s="1" t="s">
        <v>2</v>
      </c>
      <c r="BX1" s="1" t="s">
        <v>2</v>
      </c>
      <c r="BY1" s="1" t="s">
        <v>3</v>
      </c>
      <c r="BZ1" s="1" t="s">
        <v>4</v>
      </c>
      <c r="CA1" s="1" t="s">
        <v>4</v>
      </c>
      <c r="CB1" s="1" t="s">
        <v>5</v>
      </c>
      <c r="CC1" s="1" t="s">
        <v>6</v>
      </c>
      <c r="CD1" s="1" t="s">
        <v>7</v>
      </c>
      <c r="CE1" s="1" t="s">
        <v>7</v>
      </c>
      <c r="CF1" s="1" t="s">
        <v>8</v>
      </c>
      <c r="CG1" s="1" t="s">
        <v>8</v>
      </c>
      <c r="CH1" s="1" t="s">
        <v>8</v>
      </c>
      <c r="CI1" s="1" t="s">
        <v>8</v>
      </c>
      <c r="CJ1" s="1" t="s">
        <v>8</v>
      </c>
      <c r="CK1" s="1" t="s">
        <v>8</v>
      </c>
      <c r="CL1" s="1" t="s">
        <v>8</v>
      </c>
      <c r="CM1" s="1" t="s">
        <v>8</v>
      </c>
      <c r="CN1" s="1" t="s">
        <v>8</v>
      </c>
      <c r="CO1" s="1" t="s">
        <v>9</v>
      </c>
      <c r="CP1" s="1" t="s">
        <v>10</v>
      </c>
      <c r="CQ1" s="1" t="s">
        <v>10</v>
      </c>
      <c r="CR1" s="1" t="s">
        <v>11</v>
      </c>
      <c r="CS1" s="1" t="s">
        <v>12</v>
      </c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69.95" customHeight="1" x14ac:dyDescent="0.2">
      <c r="A2" s="5" t="s">
        <v>13</v>
      </c>
      <c r="B2" s="5"/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15</v>
      </c>
      <c r="O2" s="2" t="s">
        <v>15</v>
      </c>
      <c r="P2" s="2" t="s">
        <v>15</v>
      </c>
      <c r="Q2" s="2" t="s">
        <v>15</v>
      </c>
      <c r="R2" s="2" t="s">
        <v>15</v>
      </c>
      <c r="S2" s="2" t="s">
        <v>15</v>
      </c>
      <c r="T2" s="2" t="s">
        <v>16</v>
      </c>
      <c r="U2" s="2" t="s">
        <v>16</v>
      </c>
      <c r="V2" s="2" t="s">
        <v>16</v>
      </c>
      <c r="W2" s="2" t="s">
        <v>16</v>
      </c>
      <c r="X2" s="2" t="s">
        <v>16</v>
      </c>
      <c r="Y2" s="2" t="s">
        <v>16</v>
      </c>
      <c r="Z2" s="2" t="s">
        <v>16</v>
      </c>
      <c r="AA2" s="2" t="s">
        <v>16</v>
      </c>
      <c r="AB2" s="2" t="s">
        <v>16</v>
      </c>
      <c r="AC2" s="2" t="s">
        <v>16</v>
      </c>
      <c r="AD2" s="2" t="s">
        <v>16</v>
      </c>
      <c r="AE2" s="2" t="s">
        <v>16</v>
      </c>
      <c r="AF2" s="2" t="s">
        <v>16</v>
      </c>
      <c r="AG2" s="2" t="s">
        <v>16</v>
      </c>
      <c r="AH2" s="2" t="s">
        <v>16</v>
      </c>
      <c r="AI2" s="2" t="s">
        <v>16</v>
      </c>
      <c r="AJ2" s="2" t="s">
        <v>16</v>
      </c>
      <c r="AK2" s="2" t="s">
        <v>16</v>
      </c>
      <c r="AL2" s="2" t="s">
        <v>16</v>
      </c>
      <c r="AM2" s="2" t="s">
        <v>16</v>
      </c>
      <c r="AN2" s="2" t="s">
        <v>16</v>
      </c>
      <c r="AO2" s="2" t="s">
        <v>17</v>
      </c>
      <c r="AP2" s="2" t="s">
        <v>17</v>
      </c>
      <c r="AQ2" s="2" t="s">
        <v>17</v>
      </c>
      <c r="AR2" s="2" t="s">
        <v>17</v>
      </c>
      <c r="AS2" s="2" t="s">
        <v>18</v>
      </c>
      <c r="AT2" s="2" t="s">
        <v>19</v>
      </c>
      <c r="AU2" s="2" t="s">
        <v>20</v>
      </c>
      <c r="AV2" s="2" t="s">
        <v>20</v>
      </c>
      <c r="AW2" s="2" t="s">
        <v>20</v>
      </c>
      <c r="AX2" s="2" t="s">
        <v>20</v>
      </c>
      <c r="AY2" s="2" t="s">
        <v>20</v>
      </c>
      <c r="AZ2" s="2" t="s">
        <v>20</v>
      </c>
      <c r="BA2" s="2" t="s">
        <v>20</v>
      </c>
      <c r="BB2" s="2" t="s">
        <v>20</v>
      </c>
      <c r="BC2" s="2" t="s">
        <v>20</v>
      </c>
      <c r="BD2" s="2" t="s">
        <v>20</v>
      </c>
      <c r="BE2" s="2" t="s">
        <v>21</v>
      </c>
      <c r="BF2" s="2" t="s">
        <v>21</v>
      </c>
      <c r="BG2" s="2" t="s">
        <v>21</v>
      </c>
      <c r="BH2" s="2" t="s">
        <v>22</v>
      </c>
      <c r="BI2" s="2" t="s">
        <v>22</v>
      </c>
      <c r="BJ2" s="2" t="s">
        <v>22</v>
      </c>
      <c r="BK2" s="2" t="s">
        <v>22</v>
      </c>
      <c r="BL2" s="2" t="s">
        <v>22</v>
      </c>
      <c r="BM2" s="2" t="s">
        <v>23</v>
      </c>
      <c r="BN2" s="2" t="s">
        <v>23</v>
      </c>
      <c r="BO2" s="2" t="s">
        <v>23</v>
      </c>
      <c r="BP2" s="2" t="s">
        <v>24</v>
      </c>
      <c r="BQ2" s="2" t="s">
        <v>24</v>
      </c>
      <c r="BR2" s="2" t="s">
        <v>25</v>
      </c>
      <c r="BS2" s="2" t="s">
        <v>26</v>
      </c>
      <c r="BT2" s="2" t="s">
        <v>26</v>
      </c>
      <c r="BU2" s="2" t="s">
        <v>27</v>
      </c>
      <c r="BV2" s="2" t="s">
        <v>28</v>
      </c>
      <c r="BW2" s="2" t="s">
        <v>28</v>
      </c>
      <c r="BX2" s="2" t="s">
        <v>29</v>
      </c>
      <c r="BY2" s="2" t="s">
        <v>3</v>
      </c>
      <c r="BZ2" s="2" t="s">
        <v>4</v>
      </c>
      <c r="CA2" s="2" t="s">
        <v>4</v>
      </c>
      <c r="CB2" s="2" t="s">
        <v>5</v>
      </c>
      <c r="CC2" s="2" t="s">
        <v>6</v>
      </c>
      <c r="CD2" s="2" t="s">
        <v>7</v>
      </c>
      <c r="CE2" s="2" t="s">
        <v>7</v>
      </c>
      <c r="CF2" s="2" t="s">
        <v>30</v>
      </c>
      <c r="CG2" s="2" t="s">
        <v>30</v>
      </c>
      <c r="CH2" s="2" t="s">
        <v>31</v>
      </c>
      <c r="CI2" s="2" t="s">
        <v>32</v>
      </c>
      <c r="CJ2" s="2" t="s">
        <v>32</v>
      </c>
      <c r="CK2" s="2" t="s">
        <v>33</v>
      </c>
      <c r="CL2" s="2" t="s">
        <v>33</v>
      </c>
      <c r="CM2" s="2" t="s">
        <v>34</v>
      </c>
      <c r="CN2" s="2" t="s">
        <v>35</v>
      </c>
      <c r="CO2" s="2" t="s">
        <v>9</v>
      </c>
      <c r="CP2" s="2" t="s">
        <v>10</v>
      </c>
      <c r="CQ2" s="2" t="s">
        <v>10</v>
      </c>
      <c r="CR2" s="2" t="s">
        <v>11</v>
      </c>
      <c r="CS2" s="2" t="s">
        <v>12</v>
      </c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69.95" customHeight="1" x14ac:dyDescent="0.2">
      <c r="A3" s="5" t="s">
        <v>36</v>
      </c>
      <c r="B3" s="5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39.950000000000003" customHeight="1" x14ac:dyDescent="0.2">
      <c r="A4" s="2" t="s">
        <v>132</v>
      </c>
      <c r="B4" s="2" t="s">
        <v>133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 t="s">
        <v>134</v>
      </c>
      <c r="CX4" s="2" t="s">
        <v>135</v>
      </c>
      <c r="CY4" s="2" t="s">
        <v>136</v>
      </c>
      <c r="CZ4" s="2" t="s">
        <v>137</v>
      </c>
      <c r="DA4" s="2" t="s">
        <v>138</v>
      </c>
      <c r="DB4" s="2" t="s">
        <v>139</v>
      </c>
      <c r="DC4" s="2" t="s">
        <v>140</v>
      </c>
      <c r="DD4" s="2" t="s">
        <v>141</v>
      </c>
      <c r="DE4" s="2" t="s">
        <v>142</v>
      </c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</row>
    <row r="5" spans="1:135" x14ac:dyDescent="0.2">
      <c r="A5" t="s">
        <v>143</v>
      </c>
      <c r="B5" t="s">
        <v>144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W5">
        <f t="shared" ref="CW5:CW31" si="0">SUM(C5:CS5)</f>
        <v>190</v>
      </c>
      <c r="CX5" s="3">
        <f t="shared" ref="CX5:CX31" si="1">SUM(C5:CS5)*100/(95*2)/100</f>
        <v>1</v>
      </c>
      <c r="CY5">
        <f t="shared" ref="CY5:CY31" si="2">COUNTIFS(C5:CS5, 2 )</f>
        <v>95</v>
      </c>
      <c r="CZ5" s="3">
        <f t="shared" ref="CZ5:CZ31" si="3">COUNTIFS(C5:CS5, 2 )*100/95/100</f>
        <v>1</v>
      </c>
      <c r="DA5">
        <f t="shared" ref="DA5:DA31" si="4">SUMIF(C5:CS5, 1 )</f>
        <v>0</v>
      </c>
      <c r="DB5" s="3">
        <f t="shared" ref="DB5:DB31" si="5">SUMIF(C5:CS5, 1 )*100/95/100</f>
        <v>0</v>
      </c>
      <c r="DC5">
        <f t="shared" ref="DC5:DC31" si="6">COUNTIFS(C5:CS5, 0 )</f>
        <v>0</v>
      </c>
      <c r="DD5" s="3">
        <f t="shared" ref="DD5:DD31" si="7">COUNTIFS(C5:CS5, 0 )*100/95/100</f>
        <v>0</v>
      </c>
      <c r="DE5">
        <f t="shared" ref="DE5:DE31" si="8">COUNTIFS(C5:CS5, 2 )+COUNTIFS(C5:CS5, 1 )+COUNTIFS(C5:CS5, 0 )</f>
        <v>95</v>
      </c>
    </row>
    <row r="6" spans="1:135" x14ac:dyDescent="0.2">
      <c r="A6" t="s">
        <v>143</v>
      </c>
      <c r="B6" s="6" t="s">
        <v>169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W6">
        <f t="shared" si="0"/>
        <v>190</v>
      </c>
      <c r="CX6" s="3">
        <f t="shared" si="1"/>
        <v>1</v>
      </c>
      <c r="CY6">
        <f t="shared" si="2"/>
        <v>95</v>
      </c>
      <c r="CZ6" s="3">
        <f t="shared" si="3"/>
        <v>1</v>
      </c>
      <c r="DA6">
        <f t="shared" si="4"/>
        <v>0</v>
      </c>
      <c r="DB6" s="3">
        <f t="shared" si="5"/>
        <v>0</v>
      </c>
      <c r="DC6">
        <f t="shared" si="6"/>
        <v>0</v>
      </c>
      <c r="DD6" s="3">
        <f t="shared" si="7"/>
        <v>0</v>
      </c>
      <c r="DE6">
        <f t="shared" si="8"/>
        <v>95</v>
      </c>
    </row>
    <row r="7" spans="1:135" x14ac:dyDescent="0.2">
      <c r="A7" t="s">
        <v>145</v>
      </c>
      <c r="B7" t="s">
        <v>146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1</v>
      </c>
      <c r="AJ7">
        <v>2</v>
      </c>
      <c r="AK7">
        <v>2</v>
      </c>
      <c r="AL7">
        <v>2</v>
      </c>
      <c r="AM7">
        <v>2</v>
      </c>
      <c r="AN7">
        <v>2</v>
      </c>
      <c r="AO7">
        <v>1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W7">
        <f t="shared" si="0"/>
        <v>188</v>
      </c>
      <c r="CX7" s="3">
        <f t="shared" si="1"/>
        <v>0.98947368421052628</v>
      </c>
      <c r="CY7">
        <f t="shared" si="2"/>
        <v>93</v>
      </c>
      <c r="CZ7" s="3">
        <f t="shared" si="3"/>
        <v>0.97894736842105257</v>
      </c>
      <c r="DA7">
        <f t="shared" si="4"/>
        <v>2</v>
      </c>
      <c r="DB7" s="3">
        <f t="shared" si="5"/>
        <v>2.1052631578947368E-2</v>
      </c>
      <c r="DC7">
        <f t="shared" si="6"/>
        <v>0</v>
      </c>
      <c r="DD7" s="3">
        <f t="shared" si="7"/>
        <v>0</v>
      </c>
      <c r="DE7">
        <f t="shared" si="8"/>
        <v>95</v>
      </c>
    </row>
    <row r="8" spans="1:135" x14ac:dyDescent="0.2">
      <c r="A8" t="s">
        <v>147</v>
      </c>
      <c r="B8" t="s">
        <v>148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W8">
        <f t="shared" si="0"/>
        <v>190</v>
      </c>
      <c r="CX8" s="3">
        <f t="shared" si="1"/>
        <v>1</v>
      </c>
      <c r="CY8">
        <f t="shared" si="2"/>
        <v>95</v>
      </c>
      <c r="CZ8" s="3">
        <f t="shared" si="3"/>
        <v>1</v>
      </c>
      <c r="DA8">
        <f t="shared" si="4"/>
        <v>0</v>
      </c>
      <c r="DB8" s="3">
        <f t="shared" si="5"/>
        <v>0</v>
      </c>
      <c r="DC8">
        <f t="shared" si="6"/>
        <v>0</v>
      </c>
      <c r="DD8" s="3">
        <f t="shared" si="7"/>
        <v>0</v>
      </c>
      <c r="DE8">
        <f t="shared" si="8"/>
        <v>95</v>
      </c>
    </row>
    <row r="9" spans="1:135" x14ac:dyDescent="0.2">
      <c r="A9" t="s">
        <v>143</v>
      </c>
      <c r="B9" s="6" t="s">
        <v>149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W9">
        <f t="shared" si="0"/>
        <v>190</v>
      </c>
      <c r="CX9" s="3">
        <f t="shared" si="1"/>
        <v>1</v>
      </c>
      <c r="CY9">
        <f t="shared" si="2"/>
        <v>95</v>
      </c>
      <c r="CZ9" s="3">
        <f t="shared" si="3"/>
        <v>1</v>
      </c>
      <c r="DA9">
        <f t="shared" si="4"/>
        <v>0</v>
      </c>
      <c r="DB9" s="3">
        <f t="shared" si="5"/>
        <v>0</v>
      </c>
      <c r="DC9">
        <f t="shared" si="6"/>
        <v>0</v>
      </c>
      <c r="DD9" s="3">
        <f t="shared" si="7"/>
        <v>0</v>
      </c>
      <c r="DE9">
        <f t="shared" si="8"/>
        <v>95</v>
      </c>
    </row>
    <row r="10" spans="1:135" x14ac:dyDescent="0.2">
      <c r="A10" t="s">
        <v>145</v>
      </c>
      <c r="B10" t="s">
        <v>150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0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W10">
        <f t="shared" si="0"/>
        <v>188</v>
      </c>
      <c r="CX10" s="3">
        <f t="shared" si="1"/>
        <v>0.98947368421052628</v>
      </c>
      <c r="CY10">
        <f t="shared" si="2"/>
        <v>94</v>
      </c>
      <c r="CZ10" s="3">
        <f t="shared" si="3"/>
        <v>0.98947368421052628</v>
      </c>
      <c r="DA10">
        <f t="shared" si="4"/>
        <v>0</v>
      </c>
      <c r="DB10" s="3">
        <f t="shared" si="5"/>
        <v>0</v>
      </c>
      <c r="DC10">
        <f t="shared" si="6"/>
        <v>1</v>
      </c>
      <c r="DD10" s="3">
        <f t="shared" si="7"/>
        <v>1.0526315789473684E-2</v>
      </c>
      <c r="DE10">
        <f t="shared" si="8"/>
        <v>95</v>
      </c>
    </row>
    <row r="11" spans="1:135" x14ac:dyDescent="0.2">
      <c r="A11" t="s">
        <v>145</v>
      </c>
      <c r="B11" s="6" t="s">
        <v>170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2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W11">
        <f t="shared" si="0"/>
        <v>190</v>
      </c>
      <c r="CX11" s="3">
        <f t="shared" si="1"/>
        <v>1</v>
      </c>
      <c r="CY11">
        <f t="shared" si="2"/>
        <v>95</v>
      </c>
      <c r="CZ11" s="3">
        <f t="shared" si="3"/>
        <v>1</v>
      </c>
      <c r="DA11">
        <f t="shared" si="4"/>
        <v>0</v>
      </c>
      <c r="DB11" s="3">
        <f t="shared" si="5"/>
        <v>0</v>
      </c>
      <c r="DC11">
        <f t="shared" si="6"/>
        <v>0</v>
      </c>
      <c r="DD11" s="3">
        <f t="shared" si="7"/>
        <v>0</v>
      </c>
      <c r="DE11">
        <f t="shared" si="8"/>
        <v>95</v>
      </c>
    </row>
    <row r="12" spans="1:135" x14ac:dyDescent="0.2">
      <c r="A12" t="s">
        <v>143</v>
      </c>
      <c r="B12" t="s">
        <v>151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W12">
        <f t="shared" si="0"/>
        <v>190</v>
      </c>
      <c r="CX12" s="3">
        <f t="shared" si="1"/>
        <v>1</v>
      </c>
      <c r="CY12">
        <f t="shared" si="2"/>
        <v>95</v>
      </c>
      <c r="CZ12" s="3">
        <f t="shared" si="3"/>
        <v>1</v>
      </c>
      <c r="DA12">
        <f t="shared" si="4"/>
        <v>0</v>
      </c>
      <c r="DB12" s="3">
        <f t="shared" si="5"/>
        <v>0</v>
      </c>
      <c r="DC12">
        <f t="shared" si="6"/>
        <v>0</v>
      </c>
      <c r="DD12" s="3">
        <f t="shared" si="7"/>
        <v>0</v>
      </c>
      <c r="DE12">
        <f t="shared" si="8"/>
        <v>95</v>
      </c>
    </row>
    <row r="13" spans="1:135" x14ac:dyDescent="0.2">
      <c r="A13" t="s">
        <v>152</v>
      </c>
      <c r="B13" s="6" t="s">
        <v>171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W13">
        <f t="shared" si="0"/>
        <v>190</v>
      </c>
      <c r="CX13" s="3">
        <f t="shared" si="1"/>
        <v>1</v>
      </c>
      <c r="CY13">
        <f t="shared" si="2"/>
        <v>95</v>
      </c>
      <c r="CZ13" s="3">
        <f t="shared" si="3"/>
        <v>1</v>
      </c>
      <c r="DA13">
        <f t="shared" si="4"/>
        <v>0</v>
      </c>
      <c r="DB13" s="3">
        <f t="shared" si="5"/>
        <v>0</v>
      </c>
      <c r="DC13">
        <f t="shared" si="6"/>
        <v>0</v>
      </c>
      <c r="DD13" s="3">
        <f t="shared" si="7"/>
        <v>0</v>
      </c>
      <c r="DE13">
        <f t="shared" si="8"/>
        <v>95</v>
      </c>
    </row>
    <row r="14" spans="1:135" x14ac:dyDescent="0.2">
      <c r="A14" t="s">
        <v>143</v>
      </c>
      <c r="B14" t="s">
        <v>153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W14">
        <f t="shared" si="0"/>
        <v>190</v>
      </c>
      <c r="CX14" s="3">
        <f t="shared" si="1"/>
        <v>1</v>
      </c>
      <c r="CY14">
        <f t="shared" si="2"/>
        <v>95</v>
      </c>
      <c r="CZ14" s="3">
        <f t="shared" si="3"/>
        <v>1</v>
      </c>
      <c r="DA14">
        <f t="shared" si="4"/>
        <v>0</v>
      </c>
      <c r="DB14" s="3">
        <f t="shared" si="5"/>
        <v>0</v>
      </c>
      <c r="DC14">
        <f t="shared" si="6"/>
        <v>0</v>
      </c>
      <c r="DD14" s="3">
        <f t="shared" si="7"/>
        <v>0</v>
      </c>
      <c r="DE14">
        <f t="shared" si="8"/>
        <v>95</v>
      </c>
    </row>
    <row r="15" spans="1:135" x14ac:dyDescent="0.2">
      <c r="A15" t="s">
        <v>143</v>
      </c>
      <c r="B15" t="s">
        <v>154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W15">
        <f t="shared" si="0"/>
        <v>190</v>
      </c>
      <c r="CX15" s="3">
        <f t="shared" si="1"/>
        <v>1</v>
      </c>
      <c r="CY15">
        <f t="shared" si="2"/>
        <v>95</v>
      </c>
      <c r="CZ15" s="3">
        <f t="shared" si="3"/>
        <v>1</v>
      </c>
      <c r="DA15">
        <f t="shared" si="4"/>
        <v>0</v>
      </c>
      <c r="DB15" s="3">
        <f t="shared" si="5"/>
        <v>0</v>
      </c>
      <c r="DC15">
        <f t="shared" si="6"/>
        <v>0</v>
      </c>
      <c r="DD15" s="3">
        <f t="shared" si="7"/>
        <v>0</v>
      </c>
      <c r="DE15">
        <f t="shared" si="8"/>
        <v>95</v>
      </c>
    </row>
    <row r="16" spans="1:135" x14ac:dyDescent="0.2">
      <c r="A16" t="s">
        <v>143</v>
      </c>
      <c r="B16" t="s">
        <v>155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W16">
        <f t="shared" si="0"/>
        <v>190</v>
      </c>
      <c r="CX16" s="3">
        <f t="shared" si="1"/>
        <v>1</v>
      </c>
      <c r="CY16">
        <f t="shared" si="2"/>
        <v>95</v>
      </c>
      <c r="CZ16" s="3">
        <f t="shared" si="3"/>
        <v>1</v>
      </c>
      <c r="DA16">
        <f t="shared" si="4"/>
        <v>0</v>
      </c>
      <c r="DB16" s="3">
        <f t="shared" si="5"/>
        <v>0</v>
      </c>
      <c r="DC16">
        <f t="shared" si="6"/>
        <v>0</v>
      </c>
      <c r="DD16" s="3">
        <f t="shared" si="7"/>
        <v>0</v>
      </c>
      <c r="DE16">
        <f t="shared" si="8"/>
        <v>95</v>
      </c>
    </row>
    <row r="17" spans="1:109" x14ac:dyDescent="0.2">
      <c r="A17" t="s">
        <v>143</v>
      </c>
      <c r="B17" t="s">
        <v>156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W17">
        <f t="shared" si="0"/>
        <v>190</v>
      </c>
      <c r="CX17" s="3">
        <f t="shared" si="1"/>
        <v>1</v>
      </c>
      <c r="CY17">
        <f t="shared" si="2"/>
        <v>95</v>
      </c>
      <c r="CZ17" s="3">
        <f t="shared" si="3"/>
        <v>1</v>
      </c>
      <c r="DA17">
        <f t="shared" si="4"/>
        <v>0</v>
      </c>
      <c r="DB17" s="3">
        <f t="shared" si="5"/>
        <v>0</v>
      </c>
      <c r="DC17">
        <f t="shared" si="6"/>
        <v>0</v>
      </c>
      <c r="DD17" s="3">
        <f t="shared" si="7"/>
        <v>0</v>
      </c>
      <c r="DE17">
        <f t="shared" si="8"/>
        <v>95</v>
      </c>
    </row>
    <row r="18" spans="1:109" x14ac:dyDescent="0.2">
      <c r="A18" t="s">
        <v>143</v>
      </c>
      <c r="B18" t="s">
        <v>157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W18">
        <f t="shared" si="0"/>
        <v>190</v>
      </c>
      <c r="CX18" s="3">
        <f t="shared" si="1"/>
        <v>1</v>
      </c>
      <c r="CY18">
        <f t="shared" si="2"/>
        <v>95</v>
      </c>
      <c r="CZ18" s="3">
        <f t="shared" si="3"/>
        <v>1</v>
      </c>
      <c r="DA18">
        <f t="shared" si="4"/>
        <v>0</v>
      </c>
      <c r="DB18" s="3">
        <f t="shared" si="5"/>
        <v>0</v>
      </c>
      <c r="DC18">
        <f t="shared" si="6"/>
        <v>0</v>
      </c>
      <c r="DD18" s="3">
        <f t="shared" si="7"/>
        <v>0</v>
      </c>
      <c r="DE18">
        <f t="shared" si="8"/>
        <v>95</v>
      </c>
    </row>
    <row r="19" spans="1:109" x14ac:dyDescent="0.2">
      <c r="A19" t="s">
        <v>152</v>
      </c>
      <c r="B19" s="6" t="s">
        <v>158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W19">
        <f t="shared" si="0"/>
        <v>190</v>
      </c>
      <c r="CX19" s="3">
        <f t="shared" si="1"/>
        <v>1</v>
      </c>
      <c r="CY19">
        <f t="shared" si="2"/>
        <v>95</v>
      </c>
      <c r="CZ19" s="3">
        <f t="shared" si="3"/>
        <v>1</v>
      </c>
      <c r="DA19">
        <f t="shared" si="4"/>
        <v>0</v>
      </c>
      <c r="DB19" s="3">
        <f t="shared" si="5"/>
        <v>0</v>
      </c>
      <c r="DC19">
        <f t="shared" si="6"/>
        <v>0</v>
      </c>
      <c r="DD19" s="3">
        <f t="shared" si="7"/>
        <v>0</v>
      </c>
      <c r="DE19">
        <f t="shared" si="8"/>
        <v>95</v>
      </c>
    </row>
    <row r="20" spans="1:109" x14ac:dyDescent="0.2">
      <c r="A20" t="s">
        <v>143</v>
      </c>
      <c r="B20" s="6" t="s">
        <v>172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W20">
        <f t="shared" si="0"/>
        <v>190</v>
      </c>
      <c r="CX20" s="3">
        <f t="shared" si="1"/>
        <v>1</v>
      </c>
      <c r="CY20">
        <f t="shared" si="2"/>
        <v>95</v>
      </c>
      <c r="CZ20" s="3">
        <f t="shared" si="3"/>
        <v>1</v>
      </c>
      <c r="DA20">
        <f t="shared" si="4"/>
        <v>0</v>
      </c>
      <c r="DB20" s="3">
        <f t="shared" si="5"/>
        <v>0</v>
      </c>
      <c r="DC20">
        <f t="shared" si="6"/>
        <v>0</v>
      </c>
      <c r="DD20" s="3">
        <f t="shared" si="7"/>
        <v>0</v>
      </c>
      <c r="DE20">
        <f t="shared" si="8"/>
        <v>95</v>
      </c>
    </row>
    <row r="21" spans="1:109" x14ac:dyDescent="0.2">
      <c r="A21" t="s">
        <v>145</v>
      </c>
      <c r="B21" s="7" t="s">
        <v>177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W21">
        <f t="shared" si="0"/>
        <v>190</v>
      </c>
      <c r="CX21" s="3">
        <f t="shared" si="1"/>
        <v>1</v>
      </c>
      <c r="CY21">
        <f t="shared" si="2"/>
        <v>95</v>
      </c>
      <c r="CZ21" s="3">
        <f t="shared" si="3"/>
        <v>1</v>
      </c>
      <c r="DA21">
        <f t="shared" si="4"/>
        <v>0</v>
      </c>
      <c r="DB21" s="3">
        <f t="shared" si="5"/>
        <v>0</v>
      </c>
      <c r="DC21">
        <f t="shared" si="6"/>
        <v>0</v>
      </c>
      <c r="DD21" s="3">
        <f t="shared" si="7"/>
        <v>0</v>
      </c>
      <c r="DE21">
        <f t="shared" si="8"/>
        <v>95</v>
      </c>
    </row>
    <row r="22" spans="1:109" x14ac:dyDescent="0.2">
      <c r="A22" t="s">
        <v>145</v>
      </c>
      <c r="B22" s="7" t="s">
        <v>176</v>
      </c>
      <c r="C22">
        <v>2</v>
      </c>
      <c r="D22">
        <v>2</v>
      </c>
      <c r="E22">
        <v>1</v>
      </c>
      <c r="F22">
        <v>2</v>
      </c>
      <c r="G22">
        <v>1</v>
      </c>
      <c r="H22">
        <v>2</v>
      </c>
      <c r="I22">
        <v>2</v>
      </c>
      <c r="J22">
        <v>2</v>
      </c>
      <c r="K22">
        <v>2</v>
      </c>
      <c r="L22">
        <v>0</v>
      </c>
      <c r="M22">
        <v>0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0</v>
      </c>
      <c r="Y22">
        <v>0</v>
      </c>
      <c r="Z22">
        <v>1</v>
      </c>
      <c r="AA22">
        <v>2</v>
      </c>
      <c r="AB22">
        <v>1</v>
      </c>
      <c r="AC22">
        <v>2</v>
      </c>
      <c r="AD22">
        <v>2</v>
      </c>
      <c r="AE22">
        <v>1</v>
      </c>
      <c r="AF22">
        <v>2</v>
      </c>
      <c r="AG22">
        <v>2</v>
      </c>
      <c r="AH22">
        <v>2</v>
      </c>
      <c r="AI22">
        <v>2</v>
      </c>
      <c r="AJ22">
        <v>0</v>
      </c>
      <c r="AK22">
        <v>1</v>
      </c>
      <c r="AL22">
        <v>1</v>
      </c>
      <c r="AM22">
        <v>1</v>
      </c>
      <c r="AN22">
        <v>1</v>
      </c>
      <c r="AO22">
        <v>2</v>
      </c>
      <c r="AP22">
        <v>1</v>
      </c>
      <c r="AQ22">
        <v>1</v>
      </c>
      <c r="AR22">
        <v>0</v>
      </c>
      <c r="AS22">
        <v>2</v>
      </c>
      <c r="AT22">
        <v>0</v>
      </c>
      <c r="AU22">
        <v>2</v>
      </c>
      <c r="AV22">
        <v>2</v>
      </c>
      <c r="AW22">
        <v>2</v>
      </c>
      <c r="AX22">
        <v>2</v>
      </c>
      <c r="AY22">
        <v>2</v>
      </c>
      <c r="AZ22">
        <v>2</v>
      </c>
      <c r="BA22">
        <v>2</v>
      </c>
      <c r="BB22">
        <v>2</v>
      </c>
      <c r="BC22">
        <v>2</v>
      </c>
      <c r="BD22">
        <v>2</v>
      </c>
      <c r="BE22">
        <v>2</v>
      </c>
      <c r="BF22">
        <v>2</v>
      </c>
      <c r="BG22">
        <v>2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1</v>
      </c>
      <c r="BN22">
        <v>2</v>
      </c>
      <c r="BO22">
        <v>1</v>
      </c>
      <c r="BP22">
        <v>2</v>
      </c>
      <c r="BQ22">
        <v>2</v>
      </c>
      <c r="BR22">
        <v>2</v>
      </c>
      <c r="BS22">
        <v>2</v>
      </c>
      <c r="BT22">
        <v>2</v>
      </c>
      <c r="BU22">
        <v>2</v>
      </c>
      <c r="BV22">
        <v>0</v>
      </c>
      <c r="BW22">
        <v>0</v>
      </c>
      <c r="BX22">
        <v>0</v>
      </c>
      <c r="BY22">
        <v>2</v>
      </c>
      <c r="BZ22">
        <v>0</v>
      </c>
      <c r="CA22">
        <v>0</v>
      </c>
      <c r="CB22">
        <v>2</v>
      </c>
      <c r="CC22">
        <v>1</v>
      </c>
      <c r="CD22">
        <v>0</v>
      </c>
      <c r="CE22">
        <v>0</v>
      </c>
      <c r="CF22">
        <v>1</v>
      </c>
      <c r="CG22">
        <v>0</v>
      </c>
      <c r="CH22">
        <v>2</v>
      </c>
      <c r="CI22">
        <v>2</v>
      </c>
      <c r="CJ22">
        <v>2</v>
      </c>
      <c r="CK22">
        <v>2</v>
      </c>
      <c r="CL22">
        <v>1</v>
      </c>
      <c r="CM22">
        <v>2</v>
      </c>
      <c r="CN22">
        <v>2</v>
      </c>
      <c r="CO22">
        <v>1</v>
      </c>
      <c r="CP22">
        <v>2</v>
      </c>
      <c r="CQ22">
        <v>2</v>
      </c>
      <c r="CR22">
        <v>2</v>
      </c>
      <c r="CS22">
        <v>2</v>
      </c>
      <c r="CW22">
        <f t="shared" si="0"/>
        <v>133</v>
      </c>
      <c r="CX22" s="3">
        <f t="shared" si="1"/>
        <v>0.7</v>
      </c>
      <c r="CY22">
        <f t="shared" si="2"/>
        <v>58</v>
      </c>
      <c r="CZ22" s="3">
        <f t="shared" si="3"/>
        <v>0.61052631578947369</v>
      </c>
      <c r="DA22">
        <f t="shared" si="4"/>
        <v>17</v>
      </c>
      <c r="DB22" s="3">
        <f t="shared" si="5"/>
        <v>0.17894736842105263</v>
      </c>
      <c r="DC22">
        <f t="shared" si="6"/>
        <v>20</v>
      </c>
      <c r="DD22" s="3">
        <f t="shared" si="7"/>
        <v>0.2105263157894737</v>
      </c>
      <c r="DE22">
        <f t="shared" si="8"/>
        <v>95</v>
      </c>
    </row>
    <row r="23" spans="1:109" x14ac:dyDescent="0.2">
      <c r="A23" t="s">
        <v>143</v>
      </c>
      <c r="B23" s="6" t="s">
        <v>173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W23">
        <f t="shared" si="0"/>
        <v>190</v>
      </c>
      <c r="CX23" s="3">
        <f t="shared" si="1"/>
        <v>1</v>
      </c>
      <c r="CY23">
        <f t="shared" si="2"/>
        <v>95</v>
      </c>
      <c r="CZ23" s="3">
        <f t="shared" si="3"/>
        <v>1</v>
      </c>
      <c r="DA23">
        <f t="shared" si="4"/>
        <v>0</v>
      </c>
      <c r="DB23" s="3">
        <f t="shared" si="5"/>
        <v>0</v>
      </c>
      <c r="DC23">
        <f t="shared" si="6"/>
        <v>0</v>
      </c>
      <c r="DD23" s="3">
        <f t="shared" si="7"/>
        <v>0</v>
      </c>
      <c r="DE23">
        <f t="shared" si="8"/>
        <v>95</v>
      </c>
    </row>
    <row r="24" spans="1:109" x14ac:dyDescent="0.2">
      <c r="A24" t="s">
        <v>152</v>
      </c>
      <c r="B24" s="7" t="s">
        <v>174</v>
      </c>
      <c r="C24">
        <v>2</v>
      </c>
      <c r="D24">
        <v>2</v>
      </c>
      <c r="E24">
        <v>1</v>
      </c>
      <c r="F24">
        <v>2</v>
      </c>
      <c r="G24">
        <v>2</v>
      </c>
      <c r="H24">
        <v>2</v>
      </c>
      <c r="I24">
        <v>2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1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0</v>
      </c>
      <c r="AJ24">
        <v>2</v>
      </c>
      <c r="AK24">
        <v>1</v>
      </c>
      <c r="AL24">
        <v>2</v>
      </c>
      <c r="AM24">
        <v>1</v>
      </c>
      <c r="AN24">
        <v>2</v>
      </c>
      <c r="AO24">
        <v>2</v>
      </c>
      <c r="AP24">
        <v>2</v>
      </c>
      <c r="AQ24">
        <v>2</v>
      </c>
      <c r="AR24">
        <v>0</v>
      </c>
      <c r="AS24">
        <v>2</v>
      </c>
      <c r="AT24">
        <v>1</v>
      </c>
      <c r="AU24">
        <v>2</v>
      </c>
      <c r="AV24">
        <v>1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0</v>
      </c>
      <c r="BI24">
        <v>2</v>
      </c>
      <c r="BJ24">
        <v>2</v>
      </c>
      <c r="BK24">
        <v>0</v>
      </c>
      <c r="BL24">
        <v>0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1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0</v>
      </c>
      <c r="CE24">
        <v>0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1</v>
      </c>
      <c r="CP24">
        <v>2</v>
      </c>
      <c r="CQ24">
        <v>2</v>
      </c>
      <c r="CR24">
        <v>2</v>
      </c>
      <c r="CS24">
        <v>2</v>
      </c>
      <c r="CW24">
        <f t="shared" si="0"/>
        <v>166</v>
      </c>
      <c r="CX24" s="3">
        <f t="shared" si="1"/>
        <v>0.87368421052631573</v>
      </c>
      <c r="CY24">
        <f t="shared" si="2"/>
        <v>78</v>
      </c>
      <c r="CZ24" s="3">
        <f t="shared" si="3"/>
        <v>0.82105263157894737</v>
      </c>
      <c r="DA24">
        <f t="shared" si="4"/>
        <v>10</v>
      </c>
      <c r="DB24" s="3">
        <f t="shared" si="5"/>
        <v>0.10526315789473685</v>
      </c>
      <c r="DC24">
        <f t="shared" si="6"/>
        <v>7</v>
      </c>
      <c r="DD24" s="3">
        <f t="shared" si="7"/>
        <v>7.3684210526315783E-2</v>
      </c>
      <c r="DE24">
        <f t="shared" si="8"/>
        <v>95</v>
      </c>
    </row>
    <row r="25" spans="1:109" x14ac:dyDescent="0.2">
      <c r="A25" t="s">
        <v>152</v>
      </c>
      <c r="B25" s="8" t="s">
        <v>159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2</v>
      </c>
      <c r="AO25">
        <v>2</v>
      </c>
      <c r="AP25">
        <v>2</v>
      </c>
      <c r="AQ25">
        <v>2</v>
      </c>
      <c r="AR25">
        <v>2</v>
      </c>
      <c r="AS25">
        <v>2</v>
      </c>
      <c r="AT25">
        <v>2</v>
      </c>
      <c r="AU25">
        <v>2</v>
      </c>
      <c r="AV25">
        <v>2</v>
      </c>
      <c r="AW25">
        <v>2</v>
      </c>
      <c r="AX25">
        <v>2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2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W25">
        <f t="shared" si="0"/>
        <v>190</v>
      </c>
      <c r="CX25" s="3">
        <f t="shared" si="1"/>
        <v>1</v>
      </c>
      <c r="CY25">
        <f t="shared" si="2"/>
        <v>95</v>
      </c>
      <c r="CZ25" s="3">
        <f t="shared" si="3"/>
        <v>1</v>
      </c>
      <c r="DA25">
        <f t="shared" si="4"/>
        <v>0</v>
      </c>
      <c r="DB25" s="3">
        <f t="shared" si="5"/>
        <v>0</v>
      </c>
      <c r="DC25">
        <f t="shared" si="6"/>
        <v>0</v>
      </c>
      <c r="DD25" s="3">
        <f t="shared" si="7"/>
        <v>0</v>
      </c>
      <c r="DE25">
        <f t="shared" si="8"/>
        <v>95</v>
      </c>
    </row>
    <row r="26" spans="1:109" x14ac:dyDescent="0.2">
      <c r="A26" t="s">
        <v>152</v>
      </c>
      <c r="B26" s="8" t="s">
        <v>160</v>
      </c>
      <c r="C26">
        <v>2</v>
      </c>
      <c r="D26">
        <v>2</v>
      </c>
      <c r="E26">
        <v>1</v>
      </c>
      <c r="F26">
        <v>2</v>
      </c>
      <c r="G26">
        <v>2</v>
      </c>
      <c r="H26">
        <v>2</v>
      </c>
      <c r="I26">
        <v>2</v>
      </c>
      <c r="J26">
        <v>1</v>
      </c>
      <c r="K26">
        <v>2</v>
      </c>
      <c r="L26">
        <v>1</v>
      </c>
      <c r="M26">
        <v>2</v>
      </c>
      <c r="N26">
        <v>1</v>
      </c>
      <c r="O26">
        <v>2</v>
      </c>
      <c r="P26">
        <v>2</v>
      </c>
      <c r="Q26">
        <v>2</v>
      </c>
      <c r="R26">
        <v>2</v>
      </c>
      <c r="S26">
        <v>1</v>
      </c>
      <c r="T26">
        <v>2</v>
      </c>
      <c r="U26">
        <v>2</v>
      </c>
      <c r="V26">
        <v>2</v>
      </c>
      <c r="W26">
        <v>2</v>
      </c>
      <c r="X26">
        <v>1</v>
      </c>
      <c r="Y26">
        <v>1</v>
      </c>
      <c r="Z26">
        <v>1</v>
      </c>
      <c r="AA26">
        <v>2</v>
      </c>
      <c r="AB26">
        <v>2</v>
      </c>
      <c r="AC26">
        <v>2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2</v>
      </c>
      <c r="AJ26">
        <v>1</v>
      </c>
      <c r="AK26">
        <v>2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1</v>
      </c>
      <c r="AR26">
        <v>2</v>
      </c>
      <c r="AS26">
        <v>2</v>
      </c>
      <c r="AT26">
        <v>0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2</v>
      </c>
      <c r="BF26">
        <v>2</v>
      </c>
      <c r="BG26">
        <v>2</v>
      </c>
      <c r="BH26">
        <v>1</v>
      </c>
      <c r="BI26">
        <v>2</v>
      </c>
      <c r="BJ26">
        <v>2</v>
      </c>
      <c r="BK26">
        <v>0</v>
      </c>
      <c r="BL26">
        <v>0</v>
      </c>
      <c r="BM26">
        <v>1</v>
      </c>
      <c r="BN26">
        <v>2</v>
      </c>
      <c r="BO26">
        <v>2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1</v>
      </c>
      <c r="BW26">
        <v>1</v>
      </c>
      <c r="BX26">
        <v>2</v>
      </c>
      <c r="BY26">
        <v>1</v>
      </c>
      <c r="BZ26">
        <v>2</v>
      </c>
      <c r="CA26">
        <v>1</v>
      </c>
      <c r="CB26">
        <v>1</v>
      </c>
      <c r="CC26">
        <v>0</v>
      </c>
      <c r="CD26">
        <v>1</v>
      </c>
      <c r="CE26">
        <v>0</v>
      </c>
      <c r="CF26">
        <v>2</v>
      </c>
      <c r="CG26">
        <v>0</v>
      </c>
      <c r="CH26">
        <v>2</v>
      </c>
      <c r="CI26">
        <v>2</v>
      </c>
      <c r="CJ26">
        <v>1</v>
      </c>
      <c r="CK26">
        <v>2</v>
      </c>
      <c r="CL26">
        <v>1</v>
      </c>
      <c r="CM26">
        <v>2</v>
      </c>
      <c r="CN26">
        <v>2</v>
      </c>
      <c r="CO26">
        <v>1</v>
      </c>
      <c r="CP26">
        <v>1</v>
      </c>
      <c r="CQ26">
        <v>0</v>
      </c>
      <c r="CR26">
        <v>2</v>
      </c>
      <c r="CS26">
        <v>2</v>
      </c>
      <c r="CW26">
        <f t="shared" si="0"/>
        <v>154</v>
      </c>
      <c r="CX26" s="3">
        <f t="shared" si="1"/>
        <v>0.81052631578947365</v>
      </c>
      <c r="CY26">
        <f t="shared" si="2"/>
        <v>66</v>
      </c>
      <c r="CZ26" s="3">
        <f t="shared" si="3"/>
        <v>0.6947368421052631</v>
      </c>
      <c r="DA26">
        <f t="shared" si="4"/>
        <v>22</v>
      </c>
      <c r="DB26" s="3">
        <f t="shared" si="5"/>
        <v>0.23157894736842105</v>
      </c>
      <c r="DC26">
        <f t="shared" si="6"/>
        <v>7</v>
      </c>
      <c r="DD26" s="3">
        <f t="shared" si="7"/>
        <v>7.3684210526315783E-2</v>
      </c>
      <c r="DE26">
        <f t="shared" si="8"/>
        <v>95</v>
      </c>
    </row>
    <row r="27" spans="1:109" x14ac:dyDescent="0.2">
      <c r="A27" t="s">
        <v>152</v>
      </c>
      <c r="B27" s="8" t="s">
        <v>161</v>
      </c>
      <c r="C27">
        <v>2</v>
      </c>
      <c r="D27">
        <v>2</v>
      </c>
      <c r="E27">
        <v>1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1</v>
      </c>
      <c r="O27">
        <v>2</v>
      </c>
      <c r="P27">
        <v>2</v>
      </c>
      <c r="Q27">
        <v>2</v>
      </c>
      <c r="R27">
        <v>2</v>
      </c>
      <c r="S27">
        <v>2</v>
      </c>
      <c r="T27">
        <v>1</v>
      </c>
      <c r="U27">
        <v>2</v>
      </c>
      <c r="V27">
        <v>2</v>
      </c>
      <c r="W27">
        <v>2</v>
      </c>
      <c r="X27">
        <v>2</v>
      </c>
      <c r="Y27">
        <v>2</v>
      </c>
      <c r="Z27">
        <v>1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1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1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1</v>
      </c>
      <c r="CQ27">
        <v>1</v>
      </c>
      <c r="CR27">
        <v>2</v>
      </c>
      <c r="CS27">
        <v>2</v>
      </c>
      <c r="CW27">
        <f t="shared" si="0"/>
        <v>182</v>
      </c>
      <c r="CX27" s="3">
        <f t="shared" si="1"/>
        <v>0.95789473684210524</v>
      </c>
      <c r="CY27">
        <f t="shared" si="2"/>
        <v>87</v>
      </c>
      <c r="CZ27" s="3">
        <f t="shared" si="3"/>
        <v>0.9157894736842106</v>
      </c>
      <c r="DA27">
        <f t="shared" si="4"/>
        <v>8</v>
      </c>
      <c r="DB27" s="3">
        <f t="shared" si="5"/>
        <v>8.4210526315789472E-2</v>
      </c>
      <c r="DC27">
        <f t="shared" si="6"/>
        <v>0</v>
      </c>
      <c r="DD27" s="3">
        <f t="shared" si="7"/>
        <v>0</v>
      </c>
      <c r="DE27">
        <f t="shared" si="8"/>
        <v>95</v>
      </c>
    </row>
    <row r="28" spans="1:109" x14ac:dyDescent="0.2">
      <c r="A28" t="s">
        <v>145</v>
      </c>
      <c r="B28" s="7" t="s">
        <v>175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W28">
        <f t="shared" si="0"/>
        <v>190</v>
      </c>
      <c r="CX28" s="3">
        <f t="shared" si="1"/>
        <v>1</v>
      </c>
      <c r="CY28">
        <f t="shared" si="2"/>
        <v>95</v>
      </c>
      <c r="CZ28" s="3">
        <f t="shared" si="3"/>
        <v>1</v>
      </c>
      <c r="DA28">
        <f t="shared" si="4"/>
        <v>0</v>
      </c>
      <c r="DB28" s="3">
        <f t="shared" si="5"/>
        <v>0</v>
      </c>
      <c r="DC28">
        <f t="shared" si="6"/>
        <v>0</v>
      </c>
      <c r="DD28" s="3">
        <f t="shared" si="7"/>
        <v>0</v>
      </c>
      <c r="DE28">
        <f t="shared" si="8"/>
        <v>95</v>
      </c>
    </row>
    <row r="29" spans="1:109" x14ac:dyDescent="0.2">
      <c r="A29" t="s">
        <v>152</v>
      </c>
      <c r="B29" s="8" t="s">
        <v>162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2</v>
      </c>
      <c r="AQ29">
        <v>2</v>
      </c>
      <c r="AR29">
        <v>2</v>
      </c>
      <c r="AS29">
        <v>2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W29">
        <f t="shared" si="0"/>
        <v>190</v>
      </c>
      <c r="CX29" s="3">
        <f t="shared" si="1"/>
        <v>1</v>
      </c>
      <c r="CY29">
        <f t="shared" si="2"/>
        <v>95</v>
      </c>
      <c r="CZ29" s="3">
        <f t="shared" si="3"/>
        <v>1</v>
      </c>
      <c r="DA29">
        <f t="shared" si="4"/>
        <v>0</v>
      </c>
      <c r="DB29" s="3">
        <f t="shared" si="5"/>
        <v>0</v>
      </c>
      <c r="DC29">
        <f t="shared" si="6"/>
        <v>0</v>
      </c>
      <c r="DD29" s="3">
        <f t="shared" si="7"/>
        <v>0</v>
      </c>
      <c r="DE29">
        <f t="shared" si="8"/>
        <v>95</v>
      </c>
    </row>
    <row r="30" spans="1:109" x14ac:dyDescent="0.2">
      <c r="A30" t="s">
        <v>145</v>
      </c>
      <c r="B30" s="8" t="s">
        <v>163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2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2</v>
      </c>
      <c r="AP30">
        <v>2</v>
      </c>
      <c r="AQ30">
        <v>2</v>
      </c>
      <c r="AR30">
        <v>2</v>
      </c>
      <c r="AS30">
        <v>2</v>
      </c>
      <c r="AT30">
        <v>2</v>
      </c>
      <c r="AU30">
        <v>2</v>
      </c>
      <c r="AV30">
        <v>2</v>
      </c>
      <c r="AW30">
        <v>2</v>
      </c>
      <c r="AX30">
        <v>2</v>
      </c>
      <c r="AY30">
        <v>2</v>
      </c>
      <c r="AZ30">
        <v>2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2</v>
      </c>
      <c r="BJ30">
        <v>2</v>
      </c>
      <c r="BK30">
        <v>2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2</v>
      </c>
      <c r="BZ30">
        <v>2</v>
      </c>
      <c r="CA30">
        <v>2</v>
      </c>
      <c r="CB30">
        <v>2</v>
      </c>
      <c r="CC30">
        <v>2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2</v>
      </c>
      <c r="CP30">
        <v>2</v>
      </c>
      <c r="CQ30">
        <v>2</v>
      </c>
      <c r="CR30">
        <v>2</v>
      </c>
      <c r="CS30">
        <v>2</v>
      </c>
      <c r="CW30">
        <f t="shared" si="0"/>
        <v>190</v>
      </c>
      <c r="CX30" s="3">
        <f t="shared" si="1"/>
        <v>1</v>
      </c>
      <c r="CY30">
        <f t="shared" si="2"/>
        <v>95</v>
      </c>
      <c r="CZ30" s="3">
        <f t="shared" si="3"/>
        <v>1</v>
      </c>
      <c r="DA30">
        <f t="shared" si="4"/>
        <v>0</v>
      </c>
      <c r="DB30" s="3">
        <f t="shared" si="5"/>
        <v>0</v>
      </c>
      <c r="DC30">
        <f t="shared" si="6"/>
        <v>0</v>
      </c>
      <c r="DD30" s="3">
        <f t="shared" si="7"/>
        <v>0</v>
      </c>
      <c r="DE30">
        <f t="shared" si="8"/>
        <v>95</v>
      </c>
    </row>
    <row r="31" spans="1:109" x14ac:dyDescent="0.2">
      <c r="A31" t="s">
        <v>145</v>
      </c>
      <c r="B31" s="8" t="s">
        <v>164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W31">
        <f t="shared" si="0"/>
        <v>190</v>
      </c>
      <c r="CX31" s="3">
        <f t="shared" si="1"/>
        <v>1</v>
      </c>
      <c r="CY31">
        <f t="shared" si="2"/>
        <v>95</v>
      </c>
      <c r="CZ31" s="3">
        <f t="shared" si="3"/>
        <v>1</v>
      </c>
      <c r="DA31">
        <f t="shared" si="4"/>
        <v>0</v>
      </c>
      <c r="DB31" s="3">
        <f t="shared" si="5"/>
        <v>0</v>
      </c>
      <c r="DC31">
        <f t="shared" si="6"/>
        <v>0</v>
      </c>
      <c r="DD31" s="3">
        <f t="shared" si="7"/>
        <v>0</v>
      </c>
      <c r="DE31">
        <f t="shared" si="8"/>
        <v>95</v>
      </c>
    </row>
    <row r="33" spans="2:108" x14ac:dyDescent="0.2">
      <c r="CZ33" s="10">
        <f>AVERAGE(CZ5:CZ31)</f>
        <v>0.96335282651072118</v>
      </c>
      <c r="DA33" s="9"/>
      <c r="DB33" s="11">
        <f>AVERAGE(DB5:DB31)</f>
        <v>2.3001949317738794E-2</v>
      </c>
      <c r="DC33" s="12"/>
      <c r="DD33" s="11">
        <f>AVERAGE(DD5:DD31)</f>
        <v>1.3645224171539962E-2</v>
      </c>
    </row>
    <row r="37" spans="2:108" x14ac:dyDescent="0.2">
      <c r="B37" t="s">
        <v>136</v>
      </c>
      <c r="C37">
        <f t="shared" ref="C37:AH37" si="9">COUNTIFS(C5:C31, 2)</f>
        <v>27</v>
      </c>
      <c r="D37">
        <f t="shared" si="9"/>
        <v>27</v>
      </c>
      <c r="E37">
        <f t="shared" si="9"/>
        <v>23</v>
      </c>
      <c r="F37">
        <f t="shared" si="9"/>
        <v>27</v>
      </c>
      <c r="G37">
        <f t="shared" si="9"/>
        <v>26</v>
      </c>
      <c r="H37">
        <f t="shared" si="9"/>
        <v>27</v>
      </c>
      <c r="I37">
        <f t="shared" si="9"/>
        <v>27</v>
      </c>
      <c r="J37">
        <f t="shared" si="9"/>
        <v>25</v>
      </c>
      <c r="K37">
        <f t="shared" si="9"/>
        <v>27</v>
      </c>
      <c r="L37">
        <f t="shared" si="9"/>
        <v>24</v>
      </c>
      <c r="M37">
        <f t="shared" si="9"/>
        <v>26</v>
      </c>
      <c r="N37">
        <f t="shared" si="9"/>
        <v>25</v>
      </c>
      <c r="O37">
        <f t="shared" si="9"/>
        <v>27</v>
      </c>
      <c r="P37">
        <f t="shared" si="9"/>
        <v>27</v>
      </c>
      <c r="Q37">
        <f t="shared" si="9"/>
        <v>27</v>
      </c>
      <c r="R37">
        <f t="shared" si="9"/>
        <v>27</v>
      </c>
      <c r="S37">
        <f t="shared" si="9"/>
        <v>26</v>
      </c>
      <c r="T37">
        <f t="shared" si="9"/>
        <v>26</v>
      </c>
      <c r="U37">
        <f t="shared" si="9"/>
        <v>27</v>
      </c>
      <c r="V37">
        <f t="shared" si="9"/>
        <v>27</v>
      </c>
      <c r="W37">
        <f t="shared" si="9"/>
        <v>27</v>
      </c>
      <c r="X37">
        <f t="shared" si="9"/>
        <v>25</v>
      </c>
      <c r="Y37">
        <f t="shared" si="9"/>
        <v>25</v>
      </c>
      <c r="Z37">
        <f t="shared" si="9"/>
        <v>23</v>
      </c>
      <c r="AA37">
        <f t="shared" si="9"/>
        <v>27</v>
      </c>
      <c r="AB37">
        <f t="shared" si="9"/>
        <v>26</v>
      </c>
      <c r="AC37">
        <f t="shared" si="9"/>
        <v>27</v>
      </c>
      <c r="AD37">
        <f t="shared" si="9"/>
        <v>27</v>
      </c>
      <c r="AE37">
        <f t="shared" si="9"/>
        <v>26</v>
      </c>
      <c r="AF37">
        <f t="shared" si="9"/>
        <v>27</v>
      </c>
      <c r="AG37">
        <f t="shared" si="9"/>
        <v>27</v>
      </c>
      <c r="AH37">
        <f t="shared" si="9"/>
        <v>27</v>
      </c>
      <c r="AI37">
        <f t="shared" ref="AI37:BN37" si="10">COUNTIFS(AI5:AI31, 2)</f>
        <v>25</v>
      </c>
      <c r="AJ37">
        <f t="shared" si="10"/>
        <v>25</v>
      </c>
      <c r="AK37">
        <f t="shared" si="10"/>
        <v>25</v>
      </c>
      <c r="AL37">
        <f t="shared" si="10"/>
        <v>26</v>
      </c>
      <c r="AM37">
        <f t="shared" si="10"/>
        <v>25</v>
      </c>
      <c r="AN37">
        <f t="shared" si="10"/>
        <v>26</v>
      </c>
      <c r="AO37">
        <f t="shared" si="10"/>
        <v>26</v>
      </c>
      <c r="AP37">
        <f t="shared" si="10"/>
        <v>26</v>
      </c>
      <c r="AQ37">
        <f t="shared" si="10"/>
        <v>25</v>
      </c>
      <c r="AR37">
        <f t="shared" si="10"/>
        <v>25</v>
      </c>
      <c r="AS37">
        <f t="shared" si="10"/>
        <v>27</v>
      </c>
      <c r="AT37">
        <f t="shared" si="10"/>
        <v>24</v>
      </c>
      <c r="AU37">
        <f t="shared" si="10"/>
        <v>27</v>
      </c>
      <c r="AV37">
        <f t="shared" si="10"/>
        <v>26</v>
      </c>
      <c r="AW37">
        <f t="shared" si="10"/>
        <v>27</v>
      </c>
      <c r="AX37">
        <f t="shared" si="10"/>
        <v>27</v>
      </c>
      <c r="AY37">
        <f t="shared" si="10"/>
        <v>27</v>
      </c>
      <c r="AZ37">
        <f t="shared" si="10"/>
        <v>27</v>
      </c>
      <c r="BA37">
        <f t="shared" si="10"/>
        <v>27</v>
      </c>
      <c r="BB37">
        <f t="shared" si="10"/>
        <v>27</v>
      </c>
      <c r="BC37">
        <f t="shared" si="10"/>
        <v>27</v>
      </c>
      <c r="BD37">
        <f t="shared" si="10"/>
        <v>27</v>
      </c>
      <c r="BE37">
        <f t="shared" si="10"/>
        <v>27</v>
      </c>
      <c r="BF37">
        <f t="shared" si="10"/>
        <v>27</v>
      </c>
      <c r="BG37">
        <f t="shared" si="10"/>
        <v>27</v>
      </c>
      <c r="BH37">
        <f t="shared" si="10"/>
        <v>24</v>
      </c>
      <c r="BI37">
        <f t="shared" si="10"/>
        <v>26</v>
      </c>
      <c r="BJ37">
        <f t="shared" si="10"/>
        <v>26</v>
      </c>
      <c r="BK37">
        <f t="shared" si="10"/>
        <v>24</v>
      </c>
      <c r="BL37">
        <f t="shared" si="10"/>
        <v>23</v>
      </c>
      <c r="BM37">
        <f t="shared" si="10"/>
        <v>25</v>
      </c>
      <c r="BN37">
        <f t="shared" si="10"/>
        <v>27</v>
      </c>
      <c r="BO37">
        <f t="shared" ref="BO37:CS37" si="11">COUNTIFS(BO5:BO31, 2)</f>
        <v>26</v>
      </c>
      <c r="BP37">
        <f t="shared" si="11"/>
        <v>27</v>
      </c>
      <c r="BQ37">
        <f t="shared" si="11"/>
        <v>27</v>
      </c>
      <c r="BR37">
        <f t="shared" si="11"/>
        <v>27</v>
      </c>
      <c r="BS37">
        <f t="shared" si="11"/>
        <v>25</v>
      </c>
      <c r="BT37">
        <f t="shared" si="11"/>
        <v>27</v>
      </c>
      <c r="BU37">
        <f t="shared" si="11"/>
        <v>27</v>
      </c>
      <c r="BV37">
        <f t="shared" si="11"/>
        <v>25</v>
      </c>
      <c r="BW37">
        <f t="shared" si="11"/>
        <v>25</v>
      </c>
      <c r="BX37">
        <f t="shared" si="11"/>
        <v>26</v>
      </c>
      <c r="BY37">
        <f t="shared" si="11"/>
        <v>26</v>
      </c>
      <c r="BZ37">
        <f t="shared" si="11"/>
        <v>26</v>
      </c>
      <c r="CA37">
        <f t="shared" si="11"/>
        <v>25</v>
      </c>
      <c r="CB37">
        <f t="shared" si="11"/>
        <v>26</v>
      </c>
      <c r="CC37">
        <f t="shared" si="11"/>
        <v>24</v>
      </c>
      <c r="CD37">
        <f t="shared" si="11"/>
        <v>24</v>
      </c>
      <c r="CE37">
        <f t="shared" si="11"/>
        <v>24</v>
      </c>
      <c r="CF37">
        <f t="shared" si="11"/>
        <v>26</v>
      </c>
      <c r="CG37">
        <f t="shared" si="11"/>
        <v>25</v>
      </c>
      <c r="CH37">
        <f t="shared" si="11"/>
        <v>27</v>
      </c>
      <c r="CI37">
        <f t="shared" si="11"/>
        <v>27</v>
      </c>
      <c r="CJ37">
        <f t="shared" si="11"/>
        <v>26</v>
      </c>
      <c r="CK37">
        <f t="shared" si="11"/>
        <v>27</v>
      </c>
      <c r="CL37">
        <f t="shared" si="11"/>
        <v>25</v>
      </c>
      <c r="CM37">
        <f t="shared" si="11"/>
        <v>27</v>
      </c>
      <c r="CN37">
        <f t="shared" si="11"/>
        <v>27</v>
      </c>
      <c r="CO37">
        <f t="shared" si="11"/>
        <v>24</v>
      </c>
      <c r="CP37">
        <f t="shared" si="11"/>
        <v>25</v>
      </c>
      <c r="CQ37">
        <f t="shared" si="11"/>
        <v>25</v>
      </c>
      <c r="CR37">
        <f t="shared" si="11"/>
        <v>27</v>
      </c>
      <c r="CS37">
        <f t="shared" si="11"/>
        <v>27</v>
      </c>
    </row>
    <row r="38" spans="2:108" x14ac:dyDescent="0.2">
      <c r="B38" t="s">
        <v>165</v>
      </c>
      <c r="C38" s="3">
        <f t="shared" ref="C38:AH38" si="12">COUNTIFS(C5:C31, 2)*100/27/100</f>
        <v>1</v>
      </c>
      <c r="D38" s="3">
        <f t="shared" si="12"/>
        <v>1</v>
      </c>
      <c r="E38" s="3">
        <f t="shared" si="12"/>
        <v>0.85185185185185186</v>
      </c>
      <c r="F38" s="3">
        <f t="shared" si="12"/>
        <v>1</v>
      </c>
      <c r="G38" s="3">
        <f t="shared" si="12"/>
        <v>0.96296296296296291</v>
      </c>
      <c r="H38" s="3">
        <f t="shared" si="12"/>
        <v>1</v>
      </c>
      <c r="I38" s="3">
        <f t="shared" si="12"/>
        <v>1</v>
      </c>
      <c r="J38" s="3">
        <f t="shared" si="12"/>
        <v>0.92592592592592593</v>
      </c>
      <c r="K38" s="3">
        <f t="shared" si="12"/>
        <v>1</v>
      </c>
      <c r="L38" s="3">
        <f t="shared" si="12"/>
        <v>0.88888888888888884</v>
      </c>
      <c r="M38" s="3">
        <f t="shared" si="12"/>
        <v>0.96296296296296291</v>
      </c>
      <c r="N38" s="3">
        <f t="shared" si="12"/>
        <v>0.92592592592592593</v>
      </c>
      <c r="O38" s="3">
        <f t="shared" si="12"/>
        <v>1</v>
      </c>
      <c r="P38" s="3">
        <f t="shared" si="12"/>
        <v>1</v>
      </c>
      <c r="Q38" s="3">
        <f t="shared" si="12"/>
        <v>1</v>
      </c>
      <c r="R38" s="3">
        <f t="shared" si="12"/>
        <v>1</v>
      </c>
      <c r="S38" s="3">
        <f t="shared" si="12"/>
        <v>0.96296296296296291</v>
      </c>
      <c r="T38" s="3">
        <f t="shared" si="12"/>
        <v>0.96296296296296291</v>
      </c>
      <c r="U38" s="3">
        <f t="shared" si="12"/>
        <v>1</v>
      </c>
      <c r="V38" s="3">
        <f t="shared" si="12"/>
        <v>1</v>
      </c>
      <c r="W38" s="3">
        <f t="shared" si="12"/>
        <v>1</v>
      </c>
      <c r="X38" s="3">
        <f t="shared" si="12"/>
        <v>0.92592592592592593</v>
      </c>
      <c r="Y38" s="3">
        <f t="shared" si="12"/>
        <v>0.92592592592592593</v>
      </c>
      <c r="Z38" s="3">
        <f t="shared" si="12"/>
        <v>0.85185185185185186</v>
      </c>
      <c r="AA38" s="3">
        <f t="shared" si="12"/>
        <v>1</v>
      </c>
      <c r="AB38" s="3">
        <f t="shared" si="12"/>
        <v>0.96296296296296291</v>
      </c>
      <c r="AC38" s="3">
        <f t="shared" si="12"/>
        <v>1</v>
      </c>
      <c r="AD38" s="3">
        <f t="shared" si="12"/>
        <v>1</v>
      </c>
      <c r="AE38" s="3">
        <f t="shared" si="12"/>
        <v>0.96296296296296291</v>
      </c>
      <c r="AF38" s="3">
        <f t="shared" si="12"/>
        <v>1</v>
      </c>
      <c r="AG38" s="3">
        <f t="shared" si="12"/>
        <v>1</v>
      </c>
      <c r="AH38" s="3">
        <f t="shared" si="12"/>
        <v>1</v>
      </c>
      <c r="AI38" s="3">
        <f t="shared" ref="AI38:BN38" si="13">COUNTIFS(AI5:AI31, 2)*100/27/100</f>
        <v>0.92592592592592593</v>
      </c>
      <c r="AJ38" s="3">
        <f t="shared" si="13"/>
        <v>0.92592592592592593</v>
      </c>
      <c r="AK38" s="3">
        <f t="shared" si="13"/>
        <v>0.92592592592592593</v>
      </c>
      <c r="AL38" s="3">
        <f t="shared" si="13"/>
        <v>0.96296296296296291</v>
      </c>
      <c r="AM38" s="3">
        <f t="shared" si="13"/>
        <v>0.92592592592592593</v>
      </c>
      <c r="AN38" s="3">
        <f t="shared" si="13"/>
        <v>0.96296296296296291</v>
      </c>
      <c r="AO38" s="3">
        <f t="shared" si="13"/>
        <v>0.96296296296296291</v>
      </c>
      <c r="AP38" s="3">
        <f t="shared" si="13"/>
        <v>0.96296296296296291</v>
      </c>
      <c r="AQ38" s="3">
        <f t="shared" si="13"/>
        <v>0.92592592592592593</v>
      </c>
      <c r="AR38" s="3">
        <f t="shared" si="13"/>
        <v>0.92592592592592593</v>
      </c>
      <c r="AS38" s="3">
        <f t="shared" si="13"/>
        <v>1</v>
      </c>
      <c r="AT38" s="3">
        <f t="shared" si="13"/>
        <v>0.88888888888888884</v>
      </c>
      <c r="AU38" s="3">
        <f t="shared" si="13"/>
        <v>1</v>
      </c>
      <c r="AV38" s="3">
        <f t="shared" si="13"/>
        <v>0.96296296296296291</v>
      </c>
      <c r="AW38" s="3">
        <f t="shared" si="13"/>
        <v>1</v>
      </c>
      <c r="AX38" s="3">
        <f t="shared" si="13"/>
        <v>1</v>
      </c>
      <c r="AY38" s="3">
        <f t="shared" si="13"/>
        <v>1</v>
      </c>
      <c r="AZ38" s="3">
        <f t="shared" si="13"/>
        <v>1</v>
      </c>
      <c r="BA38" s="3">
        <f t="shared" si="13"/>
        <v>1</v>
      </c>
      <c r="BB38" s="3">
        <f t="shared" si="13"/>
        <v>1</v>
      </c>
      <c r="BC38" s="3">
        <f t="shared" si="13"/>
        <v>1</v>
      </c>
      <c r="BD38" s="3">
        <f t="shared" si="13"/>
        <v>1</v>
      </c>
      <c r="BE38" s="3">
        <f t="shared" si="13"/>
        <v>1</v>
      </c>
      <c r="BF38" s="3">
        <f t="shared" si="13"/>
        <v>1</v>
      </c>
      <c r="BG38" s="3">
        <f t="shared" si="13"/>
        <v>1</v>
      </c>
      <c r="BH38" s="3">
        <f t="shared" si="13"/>
        <v>0.88888888888888884</v>
      </c>
      <c r="BI38" s="3">
        <f t="shared" si="13"/>
        <v>0.96296296296296291</v>
      </c>
      <c r="BJ38" s="3">
        <f t="shared" si="13"/>
        <v>0.96296296296296291</v>
      </c>
      <c r="BK38" s="3">
        <f t="shared" si="13"/>
        <v>0.88888888888888884</v>
      </c>
      <c r="BL38" s="3">
        <f t="shared" si="13"/>
        <v>0.85185185185185186</v>
      </c>
      <c r="BM38" s="3">
        <f t="shared" si="13"/>
        <v>0.92592592592592593</v>
      </c>
      <c r="BN38" s="3">
        <f t="shared" si="13"/>
        <v>1</v>
      </c>
      <c r="BO38" s="3">
        <f t="shared" ref="BO38:CS38" si="14">COUNTIFS(BO5:BO31, 2)*100/27/100</f>
        <v>0.96296296296296291</v>
      </c>
      <c r="BP38" s="3">
        <f t="shared" si="14"/>
        <v>1</v>
      </c>
      <c r="BQ38" s="3">
        <f t="shared" si="14"/>
        <v>1</v>
      </c>
      <c r="BR38" s="3">
        <f t="shared" si="14"/>
        <v>1</v>
      </c>
      <c r="BS38" s="3">
        <f t="shared" si="14"/>
        <v>0.92592592592592593</v>
      </c>
      <c r="BT38" s="3">
        <f t="shared" si="14"/>
        <v>1</v>
      </c>
      <c r="BU38" s="3">
        <f t="shared" si="14"/>
        <v>1</v>
      </c>
      <c r="BV38" s="3">
        <f t="shared" si="14"/>
        <v>0.92592592592592593</v>
      </c>
      <c r="BW38" s="3">
        <f t="shared" si="14"/>
        <v>0.92592592592592593</v>
      </c>
      <c r="BX38" s="3">
        <f t="shared" si="14"/>
        <v>0.96296296296296291</v>
      </c>
      <c r="BY38" s="3">
        <f t="shared" si="14"/>
        <v>0.96296296296296291</v>
      </c>
      <c r="BZ38" s="3">
        <f t="shared" si="14"/>
        <v>0.96296296296296291</v>
      </c>
      <c r="CA38" s="3">
        <f t="shared" si="14"/>
        <v>0.92592592592592593</v>
      </c>
      <c r="CB38" s="3">
        <f t="shared" si="14"/>
        <v>0.96296296296296291</v>
      </c>
      <c r="CC38" s="3">
        <f t="shared" si="14"/>
        <v>0.88888888888888884</v>
      </c>
      <c r="CD38" s="3">
        <f t="shared" si="14"/>
        <v>0.88888888888888884</v>
      </c>
      <c r="CE38" s="3">
        <f t="shared" si="14"/>
        <v>0.88888888888888884</v>
      </c>
      <c r="CF38" s="3">
        <f t="shared" si="14"/>
        <v>0.96296296296296291</v>
      </c>
      <c r="CG38" s="3">
        <f t="shared" si="14"/>
        <v>0.92592592592592593</v>
      </c>
      <c r="CH38" s="3">
        <f t="shared" si="14"/>
        <v>1</v>
      </c>
      <c r="CI38" s="3">
        <f t="shared" si="14"/>
        <v>1</v>
      </c>
      <c r="CJ38" s="3">
        <f t="shared" si="14"/>
        <v>0.96296296296296291</v>
      </c>
      <c r="CK38" s="3">
        <f t="shared" si="14"/>
        <v>1</v>
      </c>
      <c r="CL38" s="3">
        <f t="shared" si="14"/>
        <v>0.92592592592592593</v>
      </c>
      <c r="CM38" s="3">
        <f t="shared" si="14"/>
        <v>1</v>
      </c>
      <c r="CN38" s="3">
        <f t="shared" si="14"/>
        <v>1</v>
      </c>
      <c r="CO38" s="3">
        <f t="shared" si="14"/>
        <v>0.88888888888888884</v>
      </c>
      <c r="CP38" s="3">
        <f t="shared" si="14"/>
        <v>0.92592592592592593</v>
      </c>
      <c r="CQ38" s="3">
        <f t="shared" si="14"/>
        <v>0.92592592592592593</v>
      </c>
      <c r="CR38" s="3">
        <f t="shared" si="14"/>
        <v>1</v>
      </c>
      <c r="CS38" s="3">
        <f t="shared" si="14"/>
        <v>1</v>
      </c>
    </row>
    <row r="39" spans="2:108" x14ac:dyDescent="0.2">
      <c r="B39" t="s">
        <v>138</v>
      </c>
      <c r="C39">
        <f t="shared" ref="C39:AH39" si="15">COUNTIFS(C5:C31, 1)</f>
        <v>0</v>
      </c>
      <c r="D39">
        <f t="shared" si="15"/>
        <v>0</v>
      </c>
      <c r="E39">
        <f t="shared" si="15"/>
        <v>4</v>
      </c>
      <c r="F39">
        <f t="shared" si="15"/>
        <v>0</v>
      </c>
      <c r="G39">
        <f t="shared" si="15"/>
        <v>1</v>
      </c>
      <c r="H39">
        <f t="shared" si="15"/>
        <v>0</v>
      </c>
      <c r="I39">
        <f t="shared" si="15"/>
        <v>0</v>
      </c>
      <c r="J39">
        <f t="shared" si="15"/>
        <v>2</v>
      </c>
      <c r="K39">
        <f t="shared" si="15"/>
        <v>0</v>
      </c>
      <c r="L39">
        <f t="shared" si="15"/>
        <v>2</v>
      </c>
      <c r="M39">
        <f t="shared" si="15"/>
        <v>0</v>
      </c>
      <c r="N39">
        <f t="shared" si="15"/>
        <v>2</v>
      </c>
      <c r="O39">
        <f t="shared" si="15"/>
        <v>0</v>
      </c>
      <c r="P39">
        <f t="shared" si="15"/>
        <v>0</v>
      </c>
      <c r="Q39">
        <f t="shared" si="15"/>
        <v>0</v>
      </c>
      <c r="R39">
        <f t="shared" si="15"/>
        <v>0</v>
      </c>
      <c r="S39">
        <f t="shared" si="15"/>
        <v>1</v>
      </c>
      <c r="T39">
        <f t="shared" si="15"/>
        <v>1</v>
      </c>
      <c r="U39">
        <f t="shared" si="15"/>
        <v>0</v>
      </c>
      <c r="V39">
        <f t="shared" si="15"/>
        <v>0</v>
      </c>
      <c r="W39">
        <f t="shared" si="15"/>
        <v>0</v>
      </c>
      <c r="X39">
        <f t="shared" si="15"/>
        <v>1</v>
      </c>
      <c r="Y39">
        <f t="shared" si="15"/>
        <v>1</v>
      </c>
      <c r="Z39">
        <f t="shared" si="15"/>
        <v>4</v>
      </c>
      <c r="AA39">
        <f t="shared" si="15"/>
        <v>0</v>
      </c>
      <c r="AB39">
        <f t="shared" si="15"/>
        <v>1</v>
      </c>
      <c r="AC39">
        <f t="shared" si="15"/>
        <v>0</v>
      </c>
      <c r="AD39">
        <f t="shared" si="15"/>
        <v>0</v>
      </c>
      <c r="AE39">
        <f t="shared" si="15"/>
        <v>1</v>
      </c>
      <c r="AF39">
        <f t="shared" si="15"/>
        <v>0</v>
      </c>
      <c r="AG39">
        <f t="shared" si="15"/>
        <v>0</v>
      </c>
      <c r="AH39">
        <f t="shared" si="15"/>
        <v>0</v>
      </c>
      <c r="AI39">
        <f t="shared" ref="AI39:BN39" si="16">COUNTIFS(AI5:AI31, 1)</f>
        <v>1</v>
      </c>
      <c r="AJ39">
        <f t="shared" si="16"/>
        <v>1</v>
      </c>
      <c r="AK39">
        <f t="shared" si="16"/>
        <v>2</v>
      </c>
      <c r="AL39">
        <f t="shared" si="16"/>
        <v>1</v>
      </c>
      <c r="AM39">
        <f t="shared" si="16"/>
        <v>2</v>
      </c>
      <c r="AN39">
        <f t="shared" si="16"/>
        <v>1</v>
      </c>
      <c r="AO39">
        <f t="shared" si="16"/>
        <v>1</v>
      </c>
      <c r="AP39">
        <f t="shared" si="16"/>
        <v>1</v>
      </c>
      <c r="AQ39">
        <f t="shared" si="16"/>
        <v>2</v>
      </c>
      <c r="AR39">
        <f t="shared" si="16"/>
        <v>0</v>
      </c>
      <c r="AS39">
        <f t="shared" si="16"/>
        <v>0</v>
      </c>
      <c r="AT39">
        <f t="shared" si="16"/>
        <v>1</v>
      </c>
      <c r="AU39">
        <f t="shared" si="16"/>
        <v>0</v>
      </c>
      <c r="AV39">
        <f t="shared" si="16"/>
        <v>1</v>
      </c>
      <c r="AW39">
        <f t="shared" si="16"/>
        <v>0</v>
      </c>
      <c r="AX39">
        <f t="shared" si="16"/>
        <v>0</v>
      </c>
      <c r="AY39">
        <f t="shared" si="16"/>
        <v>0</v>
      </c>
      <c r="AZ39">
        <f t="shared" si="16"/>
        <v>0</v>
      </c>
      <c r="BA39">
        <f t="shared" si="16"/>
        <v>0</v>
      </c>
      <c r="BB39">
        <f t="shared" si="16"/>
        <v>0</v>
      </c>
      <c r="BC39">
        <f t="shared" si="16"/>
        <v>0</v>
      </c>
      <c r="BD39">
        <f t="shared" si="16"/>
        <v>0</v>
      </c>
      <c r="BE39">
        <f t="shared" si="16"/>
        <v>0</v>
      </c>
      <c r="BF39">
        <f t="shared" si="16"/>
        <v>0</v>
      </c>
      <c r="BG39">
        <f t="shared" si="16"/>
        <v>0</v>
      </c>
      <c r="BH39">
        <f t="shared" si="16"/>
        <v>1</v>
      </c>
      <c r="BI39">
        <f t="shared" si="16"/>
        <v>0</v>
      </c>
      <c r="BJ39">
        <f t="shared" si="16"/>
        <v>0</v>
      </c>
      <c r="BK39">
        <f t="shared" si="16"/>
        <v>0</v>
      </c>
      <c r="BL39">
        <f t="shared" si="16"/>
        <v>1</v>
      </c>
      <c r="BM39">
        <f t="shared" si="16"/>
        <v>2</v>
      </c>
      <c r="BN39">
        <f t="shared" si="16"/>
        <v>0</v>
      </c>
      <c r="BO39">
        <f t="shared" ref="BO39:CS39" si="17">COUNTIFS(BO5:BO31, 1)</f>
        <v>1</v>
      </c>
      <c r="BP39">
        <f t="shared" si="17"/>
        <v>0</v>
      </c>
      <c r="BQ39">
        <f t="shared" si="17"/>
        <v>0</v>
      </c>
      <c r="BR39">
        <f t="shared" si="17"/>
        <v>0</v>
      </c>
      <c r="BS39">
        <f t="shared" si="17"/>
        <v>2</v>
      </c>
      <c r="BT39">
        <f t="shared" si="17"/>
        <v>0</v>
      </c>
      <c r="BU39">
        <f t="shared" si="17"/>
        <v>0</v>
      </c>
      <c r="BV39">
        <f t="shared" si="17"/>
        <v>1</v>
      </c>
      <c r="BW39">
        <f t="shared" si="17"/>
        <v>1</v>
      </c>
      <c r="BX39">
        <f t="shared" si="17"/>
        <v>0</v>
      </c>
      <c r="BY39">
        <f t="shared" si="17"/>
        <v>1</v>
      </c>
      <c r="BZ39">
        <f t="shared" si="17"/>
        <v>0</v>
      </c>
      <c r="CA39">
        <f t="shared" si="17"/>
        <v>1</v>
      </c>
      <c r="CB39">
        <f t="shared" si="17"/>
        <v>1</v>
      </c>
      <c r="CC39">
        <f t="shared" si="17"/>
        <v>1</v>
      </c>
      <c r="CD39">
        <f t="shared" si="17"/>
        <v>1</v>
      </c>
      <c r="CE39">
        <f t="shared" si="17"/>
        <v>0</v>
      </c>
      <c r="CF39">
        <f t="shared" si="17"/>
        <v>1</v>
      </c>
      <c r="CG39">
        <f t="shared" si="17"/>
        <v>0</v>
      </c>
      <c r="CH39">
        <f t="shared" si="17"/>
        <v>0</v>
      </c>
      <c r="CI39">
        <f t="shared" si="17"/>
        <v>0</v>
      </c>
      <c r="CJ39">
        <f t="shared" si="17"/>
        <v>1</v>
      </c>
      <c r="CK39">
        <f t="shared" si="17"/>
        <v>0</v>
      </c>
      <c r="CL39">
        <f t="shared" si="17"/>
        <v>2</v>
      </c>
      <c r="CM39">
        <f t="shared" si="17"/>
        <v>0</v>
      </c>
      <c r="CN39">
        <f t="shared" si="17"/>
        <v>0</v>
      </c>
      <c r="CO39">
        <f t="shared" si="17"/>
        <v>3</v>
      </c>
      <c r="CP39">
        <f t="shared" si="17"/>
        <v>2</v>
      </c>
      <c r="CQ39">
        <f t="shared" si="17"/>
        <v>1</v>
      </c>
      <c r="CR39">
        <f t="shared" si="17"/>
        <v>0</v>
      </c>
      <c r="CS39">
        <f t="shared" si="17"/>
        <v>0</v>
      </c>
    </row>
    <row r="40" spans="2:108" x14ac:dyDescent="0.2">
      <c r="B40" t="s">
        <v>166</v>
      </c>
      <c r="C40" s="3">
        <f t="shared" ref="C40:AH40" si="18">COUNTIFS(C5:C31, 1)*100/27/100</f>
        <v>0</v>
      </c>
      <c r="D40" s="3">
        <f t="shared" si="18"/>
        <v>0</v>
      </c>
      <c r="E40" s="3">
        <f t="shared" si="18"/>
        <v>0.14814814814814814</v>
      </c>
      <c r="F40" s="3">
        <f t="shared" si="18"/>
        <v>0</v>
      </c>
      <c r="G40" s="3">
        <f t="shared" si="18"/>
        <v>3.7037037037037035E-2</v>
      </c>
      <c r="H40" s="3">
        <f t="shared" si="18"/>
        <v>0</v>
      </c>
      <c r="I40" s="3">
        <f t="shared" si="18"/>
        <v>0</v>
      </c>
      <c r="J40" s="3">
        <f t="shared" si="18"/>
        <v>7.407407407407407E-2</v>
      </c>
      <c r="K40" s="3">
        <f t="shared" si="18"/>
        <v>0</v>
      </c>
      <c r="L40" s="3">
        <f t="shared" si="18"/>
        <v>7.407407407407407E-2</v>
      </c>
      <c r="M40" s="3">
        <f t="shared" si="18"/>
        <v>0</v>
      </c>
      <c r="N40" s="3">
        <f t="shared" si="18"/>
        <v>7.407407407407407E-2</v>
      </c>
      <c r="O40" s="3">
        <f t="shared" si="18"/>
        <v>0</v>
      </c>
      <c r="P40" s="3">
        <f t="shared" si="18"/>
        <v>0</v>
      </c>
      <c r="Q40" s="3">
        <f t="shared" si="18"/>
        <v>0</v>
      </c>
      <c r="R40" s="3">
        <f t="shared" si="18"/>
        <v>0</v>
      </c>
      <c r="S40" s="3">
        <f t="shared" si="18"/>
        <v>3.7037037037037035E-2</v>
      </c>
      <c r="T40" s="3">
        <f t="shared" si="18"/>
        <v>3.7037037037037035E-2</v>
      </c>
      <c r="U40" s="3">
        <f t="shared" si="18"/>
        <v>0</v>
      </c>
      <c r="V40" s="3">
        <f t="shared" si="18"/>
        <v>0</v>
      </c>
      <c r="W40" s="3">
        <f t="shared" si="18"/>
        <v>0</v>
      </c>
      <c r="X40" s="3">
        <f t="shared" si="18"/>
        <v>3.7037037037037035E-2</v>
      </c>
      <c r="Y40" s="3">
        <f t="shared" si="18"/>
        <v>3.7037037037037035E-2</v>
      </c>
      <c r="Z40" s="3">
        <f t="shared" si="18"/>
        <v>0.14814814814814814</v>
      </c>
      <c r="AA40" s="3">
        <f t="shared" si="18"/>
        <v>0</v>
      </c>
      <c r="AB40" s="3">
        <f t="shared" si="18"/>
        <v>3.7037037037037035E-2</v>
      </c>
      <c r="AC40" s="3">
        <f t="shared" si="18"/>
        <v>0</v>
      </c>
      <c r="AD40" s="3">
        <f t="shared" si="18"/>
        <v>0</v>
      </c>
      <c r="AE40" s="3">
        <f t="shared" si="18"/>
        <v>3.7037037037037035E-2</v>
      </c>
      <c r="AF40" s="3">
        <f t="shared" si="18"/>
        <v>0</v>
      </c>
      <c r="AG40" s="3">
        <f t="shared" si="18"/>
        <v>0</v>
      </c>
      <c r="AH40" s="3">
        <f t="shared" si="18"/>
        <v>0</v>
      </c>
      <c r="AI40" s="3">
        <f t="shared" ref="AI40:BN40" si="19">COUNTIFS(AI5:AI31, 1)*100/27/100</f>
        <v>3.7037037037037035E-2</v>
      </c>
      <c r="AJ40" s="3">
        <f t="shared" si="19"/>
        <v>3.7037037037037035E-2</v>
      </c>
      <c r="AK40" s="3">
        <f t="shared" si="19"/>
        <v>7.407407407407407E-2</v>
      </c>
      <c r="AL40" s="3">
        <f t="shared" si="19"/>
        <v>3.7037037037037035E-2</v>
      </c>
      <c r="AM40" s="3">
        <f t="shared" si="19"/>
        <v>7.407407407407407E-2</v>
      </c>
      <c r="AN40" s="3">
        <f t="shared" si="19"/>
        <v>3.7037037037037035E-2</v>
      </c>
      <c r="AO40" s="3">
        <f t="shared" si="19"/>
        <v>3.7037037037037035E-2</v>
      </c>
      <c r="AP40" s="3">
        <f t="shared" si="19"/>
        <v>3.7037037037037035E-2</v>
      </c>
      <c r="AQ40" s="3">
        <f t="shared" si="19"/>
        <v>7.407407407407407E-2</v>
      </c>
      <c r="AR40" s="3">
        <f t="shared" si="19"/>
        <v>0</v>
      </c>
      <c r="AS40" s="3">
        <f t="shared" si="19"/>
        <v>0</v>
      </c>
      <c r="AT40" s="3">
        <f t="shared" si="19"/>
        <v>3.7037037037037035E-2</v>
      </c>
      <c r="AU40" s="3">
        <f t="shared" si="19"/>
        <v>0</v>
      </c>
      <c r="AV40" s="3">
        <f t="shared" si="19"/>
        <v>3.7037037037037035E-2</v>
      </c>
      <c r="AW40" s="3">
        <f t="shared" si="19"/>
        <v>0</v>
      </c>
      <c r="AX40" s="3">
        <f t="shared" si="19"/>
        <v>0</v>
      </c>
      <c r="AY40" s="3">
        <f t="shared" si="19"/>
        <v>0</v>
      </c>
      <c r="AZ40" s="3">
        <f t="shared" si="19"/>
        <v>0</v>
      </c>
      <c r="BA40" s="3">
        <f t="shared" si="19"/>
        <v>0</v>
      </c>
      <c r="BB40" s="3">
        <f t="shared" si="19"/>
        <v>0</v>
      </c>
      <c r="BC40" s="3">
        <f t="shared" si="19"/>
        <v>0</v>
      </c>
      <c r="BD40" s="3">
        <f t="shared" si="19"/>
        <v>0</v>
      </c>
      <c r="BE40" s="3">
        <f t="shared" si="19"/>
        <v>0</v>
      </c>
      <c r="BF40" s="3">
        <f t="shared" si="19"/>
        <v>0</v>
      </c>
      <c r="BG40" s="3">
        <f t="shared" si="19"/>
        <v>0</v>
      </c>
      <c r="BH40" s="3">
        <f t="shared" si="19"/>
        <v>3.7037037037037035E-2</v>
      </c>
      <c r="BI40" s="3">
        <f t="shared" si="19"/>
        <v>0</v>
      </c>
      <c r="BJ40" s="3">
        <f t="shared" si="19"/>
        <v>0</v>
      </c>
      <c r="BK40" s="3">
        <f t="shared" si="19"/>
        <v>0</v>
      </c>
      <c r="BL40" s="3">
        <f t="shared" si="19"/>
        <v>3.7037037037037035E-2</v>
      </c>
      <c r="BM40" s="3">
        <f t="shared" si="19"/>
        <v>7.407407407407407E-2</v>
      </c>
      <c r="BN40" s="3">
        <f t="shared" si="19"/>
        <v>0</v>
      </c>
      <c r="BO40" s="3">
        <f t="shared" ref="BO40:CS40" si="20">COUNTIFS(BO5:BO31, 1)*100/27/100</f>
        <v>3.7037037037037035E-2</v>
      </c>
      <c r="BP40" s="3">
        <f t="shared" si="20"/>
        <v>0</v>
      </c>
      <c r="BQ40" s="3">
        <f t="shared" si="20"/>
        <v>0</v>
      </c>
      <c r="BR40" s="3">
        <f t="shared" si="20"/>
        <v>0</v>
      </c>
      <c r="BS40" s="3">
        <f t="shared" si="20"/>
        <v>7.407407407407407E-2</v>
      </c>
      <c r="BT40" s="3">
        <f t="shared" si="20"/>
        <v>0</v>
      </c>
      <c r="BU40" s="3">
        <f t="shared" si="20"/>
        <v>0</v>
      </c>
      <c r="BV40" s="3">
        <f t="shared" si="20"/>
        <v>3.7037037037037035E-2</v>
      </c>
      <c r="BW40" s="3">
        <f t="shared" si="20"/>
        <v>3.7037037037037035E-2</v>
      </c>
      <c r="BX40" s="3">
        <f t="shared" si="20"/>
        <v>0</v>
      </c>
      <c r="BY40" s="3">
        <f t="shared" si="20"/>
        <v>3.7037037037037035E-2</v>
      </c>
      <c r="BZ40" s="3">
        <f t="shared" si="20"/>
        <v>0</v>
      </c>
      <c r="CA40" s="3">
        <f t="shared" si="20"/>
        <v>3.7037037037037035E-2</v>
      </c>
      <c r="CB40" s="3">
        <f t="shared" si="20"/>
        <v>3.7037037037037035E-2</v>
      </c>
      <c r="CC40" s="3">
        <f t="shared" si="20"/>
        <v>3.7037037037037035E-2</v>
      </c>
      <c r="CD40" s="3">
        <f t="shared" si="20"/>
        <v>3.7037037037037035E-2</v>
      </c>
      <c r="CE40" s="3">
        <f t="shared" si="20"/>
        <v>0</v>
      </c>
      <c r="CF40" s="3">
        <f t="shared" si="20"/>
        <v>3.7037037037037035E-2</v>
      </c>
      <c r="CG40" s="3">
        <f t="shared" si="20"/>
        <v>0</v>
      </c>
      <c r="CH40" s="3">
        <f t="shared" si="20"/>
        <v>0</v>
      </c>
      <c r="CI40" s="3">
        <f t="shared" si="20"/>
        <v>0</v>
      </c>
      <c r="CJ40" s="3">
        <f t="shared" si="20"/>
        <v>3.7037037037037035E-2</v>
      </c>
      <c r="CK40" s="3">
        <f t="shared" si="20"/>
        <v>0</v>
      </c>
      <c r="CL40" s="3">
        <f t="shared" si="20"/>
        <v>7.407407407407407E-2</v>
      </c>
      <c r="CM40" s="3">
        <f t="shared" si="20"/>
        <v>0</v>
      </c>
      <c r="CN40" s="3">
        <f t="shared" si="20"/>
        <v>0</v>
      </c>
      <c r="CO40" s="3">
        <f t="shared" si="20"/>
        <v>0.1111111111111111</v>
      </c>
      <c r="CP40" s="3">
        <f t="shared" si="20"/>
        <v>7.407407407407407E-2</v>
      </c>
      <c r="CQ40" s="3">
        <f t="shared" si="20"/>
        <v>3.7037037037037035E-2</v>
      </c>
      <c r="CR40" s="3">
        <f t="shared" si="20"/>
        <v>0</v>
      </c>
      <c r="CS40" s="3">
        <f t="shared" si="20"/>
        <v>0</v>
      </c>
    </row>
    <row r="41" spans="2:108" x14ac:dyDescent="0.2">
      <c r="B41" t="s">
        <v>167</v>
      </c>
      <c r="C41">
        <f t="shared" ref="C41:AH41" si="21">COUNTIFS(C5:C31, 0)</f>
        <v>0</v>
      </c>
      <c r="D41">
        <f t="shared" si="21"/>
        <v>0</v>
      </c>
      <c r="E41">
        <f t="shared" si="21"/>
        <v>0</v>
      </c>
      <c r="F41">
        <f t="shared" si="21"/>
        <v>0</v>
      </c>
      <c r="G41">
        <f t="shared" si="21"/>
        <v>0</v>
      </c>
      <c r="H41">
        <f t="shared" si="21"/>
        <v>0</v>
      </c>
      <c r="I41">
        <f t="shared" si="21"/>
        <v>0</v>
      </c>
      <c r="J41">
        <f t="shared" si="21"/>
        <v>0</v>
      </c>
      <c r="K41">
        <f t="shared" si="21"/>
        <v>0</v>
      </c>
      <c r="L41">
        <f t="shared" si="21"/>
        <v>1</v>
      </c>
      <c r="M41">
        <f t="shared" si="21"/>
        <v>1</v>
      </c>
      <c r="N41">
        <f t="shared" si="21"/>
        <v>0</v>
      </c>
      <c r="O41">
        <f t="shared" si="21"/>
        <v>0</v>
      </c>
      <c r="P41">
        <f t="shared" si="21"/>
        <v>0</v>
      </c>
      <c r="Q41">
        <f t="shared" si="21"/>
        <v>0</v>
      </c>
      <c r="R41">
        <f t="shared" si="21"/>
        <v>0</v>
      </c>
      <c r="S41">
        <f t="shared" si="21"/>
        <v>0</v>
      </c>
      <c r="T41">
        <f t="shared" si="21"/>
        <v>0</v>
      </c>
      <c r="U41">
        <f t="shared" si="21"/>
        <v>0</v>
      </c>
      <c r="V41">
        <f t="shared" si="21"/>
        <v>0</v>
      </c>
      <c r="W41">
        <f t="shared" si="21"/>
        <v>0</v>
      </c>
      <c r="X41">
        <f t="shared" si="21"/>
        <v>1</v>
      </c>
      <c r="Y41">
        <f t="shared" si="21"/>
        <v>1</v>
      </c>
      <c r="Z41">
        <f t="shared" si="21"/>
        <v>0</v>
      </c>
      <c r="AA41">
        <f t="shared" si="21"/>
        <v>0</v>
      </c>
      <c r="AB41">
        <f t="shared" si="21"/>
        <v>0</v>
      </c>
      <c r="AC41">
        <f t="shared" si="21"/>
        <v>0</v>
      </c>
      <c r="AD41">
        <f t="shared" si="21"/>
        <v>0</v>
      </c>
      <c r="AE41">
        <f t="shared" si="21"/>
        <v>0</v>
      </c>
      <c r="AF41">
        <f t="shared" si="21"/>
        <v>0</v>
      </c>
      <c r="AG41">
        <f t="shared" si="21"/>
        <v>0</v>
      </c>
      <c r="AH41">
        <f t="shared" si="21"/>
        <v>0</v>
      </c>
      <c r="AI41">
        <f t="shared" ref="AI41:BN41" si="22">COUNTIFS(AI5:AI31, 0)</f>
        <v>1</v>
      </c>
      <c r="AJ41">
        <f t="shared" si="22"/>
        <v>1</v>
      </c>
      <c r="AK41">
        <f t="shared" si="22"/>
        <v>0</v>
      </c>
      <c r="AL41">
        <f t="shared" si="22"/>
        <v>0</v>
      </c>
      <c r="AM41">
        <f t="shared" si="22"/>
        <v>0</v>
      </c>
      <c r="AN41">
        <f t="shared" si="22"/>
        <v>0</v>
      </c>
      <c r="AO41">
        <f t="shared" si="22"/>
        <v>0</v>
      </c>
      <c r="AP41">
        <f t="shared" si="22"/>
        <v>0</v>
      </c>
      <c r="AQ41">
        <f t="shared" si="22"/>
        <v>0</v>
      </c>
      <c r="AR41">
        <f t="shared" si="22"/>
        <v>2</v>
      </c>
      <c r="AS41">
        <f t="shared" si="22"/>
        <v>0</v>
      </c>
      <c r="AT41">
        <f t="shared" si="22"/>
        <v>2</v>
      </c>
      <c r="AU41">
        <f t="shared" si="22"/>
        <v>0</v>
      </c>
      <c r="AV41">
        <f t="shared" si="22"/>
        <v>0</v>
      </c>
      <c r="AW41">
        <f t="shared" si="22"/>
        <v>0</v>
      </c>
      <c r="AX41">
        <f t="shared" si="22"/>
        <v>0</v>
      </c>
      <c r="AY41">
        <f t="shared" si="22"/>
        <v>0</v>
      </c>
      <c r="AZ41">
        <f t="shared" si="22"/>
        <v>0</v>
      </c>
      <c r="BA41">
        <f t="shared" si="22"/>
        <v>0</v>
      </c>
      <c r="BB41">
        <f t="shared" si="22"/>
        <v>0</v>
      </c>
      <c r="BC41">
        <f t="shared" si="22"/>
        <v>0</v>
      </c>
      <c r="BD41">
        <f t="shared" si="22"/>
        <v>0</v>
      </c>
      <c r="BE41">
        <f t="shared" si="22"/>
        <v>0</v>
      </c>
      <c r="BF41">
        <f t="shared" si="22"/>
        <v>0</v>
      </c>
      <c r="BG41">
        <f t="shared" si="22"/>
        <v>0</v>
      </c>
      <c r="BH41">
        <f t="shared" si="22"/>
        <v>2</v>
      </c>
      <c r="BI41">
        <f t="shared" si="22"/>
        <v>1</v>
      </c>
      <c r="BJ41">
        <f t="shared" si="22"/>
        <v>1</v>
      </c>
      <c r="BK41">
        <f t="shared" si="22"/>
        <v>3</v>
      </c>
      <c r="BL41">
        <f t="shared" si="22"/>
        <v>3</v>
      </c>
      <c r="BM41">
        <f t="shared" si="22"/>
        <v>0</v>
      </c>
      <c r="BN41">
        <f t="shared" si="22"/>
        <v>0</v>
      </c>
      <c r="BO41">
        <f t="shared" ref="BO41:CS41" si="23">COUNTIFS(BO5:BO31, 0)</f>
        <v>0</v>
      </c>
      <c r="BP41">
        <f t="shared" si="23"/>
        <v>0</v>
      </c>
      <c r="BQ41">
        <f t="shared" si="23"/>
        <v>0</v>
      </c>
      <c r="BR41">
        <f t="shared" si="23"/>
        <v>0</v>
      </c>
      <c r="BS41">
        <f t="shared" si="23"/>
        <v>0</v>
      </c>
      <c r="BT41">
        <f t="shared" si="23"/>
        <v>0</v>
      </c>
      <c r="BU41">
        <f t="shared" si="23"/>
        <v>0</v>
      </c>
      <c r="BV41">
        <f t="shared" si="23"/>
        <v>1</v>
      </c>
      <c r="BW41">
        <f t="shared" si="23"/>
        <v>1</v>
      </c>
      <c r="BX41">
        <f t="shared" si="23"/>
        <v>1</v>
      </c>
      <c r="BY41">
        <f t="shared" si="23"/>
        <v>0</v>
      </c>
      <c r="BZ41">
        <f t="shared" si="23"/>
        <v>1</v>
      </c>
      <c r="CA41">
        <f t="shared" si="23"/>
        <v>1</v>
      </c>
      <c r="CB41">
        <f t="shared" si="23"/>
        <v>0</v>
      </c>
      <c r="CC41">
        <f t="shared" si="23"/>
        <v>2</v>
      </c>
      <c r="CD41">
        <f t="shared" si="23"/>
        <v>2</v>
      </c>
      <c r="CE41">
        <f t="shared" si="23"/>
        <v>3</v>
      </c>
      <c r="CF41">
        <f t="shared" si="23"/>
        <v>0</v>
      </c>
      <c r="CG41">
        <f t="shared" si="23"/>
        <v>2</v>
      </c>
      <c r="CH41">
        <f t="shared" si="23"/>
        <v>0</v>
      </c>
      <c r="CI41">
        <f t="shared" si="23"/>
        <v>0</v>
      </c>
      <c r="CJ41">
        <f t="shared" si="23"/>
        <v>0</v>
      </c>
      <c r="CK41">
        <f t="shared" si="23"/>
        <v>0</v>
      </c>
      <c r="CL41">
        <f t="shared" si="23"/>
        <v>0</v>
      </c>
      <c r="CM41">
        <f t="shared" si="23"/>
        <v>0</v>
      </c>
      <c r="CN41">
        <f t="shared" si="23"/>
        <v>0</v>
      </c>
      <c r="CO41">
        <f t="shared" si="23"/>
        <v>0</v>
      </c>
      <c r="CP41">
        <f t="shared" si="23"/>
        <v>0</v>
      </c>
      <c r="CQ41">
        <f t="shared" si="23"/>
        <v>1</v>
      </c>
      <c r="CR41">
        <f t="shared" si="23"/>
        <v>0</v>
      </c>
      <c r="CS41">
        <f t="shared" si="23"/>
        <v>0</v>
      </c>
    </row>
    <row r="42" spans="2:108" x14ac:dyDescent="0.2">
      <c r="B42" t="s">
        <v>168</v>
      </c>
      <c r="C42" s="3">
        <f t="shared" ref="C42:AH42" si="24">COUNTIFS(C5:C31, 0)*100/27/100</f>
        <v>0</v>
      </c>
      <c r="D42" s="3">
        <f t="shared" si="24"/>
        <v>0</v>
      </c>
      <c r="E42" s="3">
        <f t="shared" si="24"/>
        <v>0</v>
      </c>
      <c r="F42" s="3">
        <f t="shared" si="24"/>
        <v>0</v>
      </c>
      <c r="G42" s="3">
        <f t="shared" si="24"/>
        <v>0</v>
      </c>
      <c r="H42" s="3">
        <f t="shared" si="24"/>
        <v>0</v>
      </c>
      <c r="I42" s="3">
        <f t="shared" si="24"/>
        <v>0</v>
      </c>
      <c r="J42" s="3">
        <f t="shared" si="24"/>
        <v>0</v>
      </c>
      <c r="K42" s="3">
        <f t="shared" si="24"/>
        <v>0</v>
      </c>
      <c r="L42" s="3">
        <f t="shared" si="24"/>
        <v>3.7037037037037035E-2</v>
      </c>
      <c r="M42" s="3">
        <f t="shared" si="24"/>
        <v>3.7037037037037035E-2</v>
      </c>
      <c r="N42" s="3">
        <f t="shared" si="24"/>
        <v>0</v>
      </c>
      <c r="O42" s="3">
        <f t="shared" si="24"/>
        <v>0</v>
      </c>
      <c r="P42" s="3">
        <f t="shared" si="24"/>
        <v>0</v>
      </c>
      <c r="Q42" s="3">
        <f t="shared" si="24"/>
        <v>0</v>
      </c>
      <c r="R42" s="3">
        <f t="shared" si="24"/>
        <v>0</v>
      </c>
      <c r="S42" s="3">
        <f t="shared" si="24"/>
        <v>0</v>
      </c>
      <c r="T42" s="3">
        <f t="shared" si="24"/>
        <v>0</v>
      </c>
      <c r="U42" s="3">
        <f t="shared" si="24"/>
        <v>0</v>
      </c>
      <c r="V42" s="3">
        <f t="shared" si="24"/>
        <v>0</v>
      </c>
      <c r="W42" s="3">
        <f t="shared" si="24"/>
        <v>0</v>
      </c>
      <c r="X42" s="3">
        <f t="shared" si="24"/>
        <v>3.7037037037037035E-2</v>
      </c>
      <c r="Y42" s="3">
        <f t="shared" si="24"/>
        <v>3.7037037037037035E-2</v>
      </c>
      <c r="Z42" s="3">
        <f t="shared" si="24"/>
        <v>0</v>
      </c>
      <c r="AA42" s="3">
        <f t="shared" si="24"/>
        <v>0</v>
      </c>
      <c r="AB42" s="3">
        <f t="shared" si="24"/>
        <v>0</v>
      </c>
      <c r="AC42" s="3">
        <f t="shared" si="24"/>
        <v>0</v>
      </c>
      <c r="AD42" s="3">
        <f t="shared" si="24"/>
        <v>0</v>
      </c>
      <c r="AE42" s="3">
        <f t="shared" si="24"/>
        <v>0</v>
      </c>
      <c r="AF42" s="3">
        <f t="shared" si="24"/>
        <v>0</v>
      </c>
      <c r="AG42" s="3">
        <f t="shared" si="24"/>
        <v>0</v>
      </c>
      <c r="AH42" s="3">
        <f t="shared" si="24"/>
        <v>0</v>
      </c>
      <c r="AI42" s="3">
        <f t="shared" ref="AI42:BN42" si="25">COUNTIFS(AI5:AI31, 0)*100/27/100</f>
        <v>3.7037037037037035E-2</v>
      </c>
      <c r="AJ42" s="3">
        <f t="shared" si="25"/>
        <v>3.7037037037037035E-2</v>
      </c>
      <c r="AK42" s="3">
        <f t="shared" si="25"/>
        <v>0</v>
      </c>
      <c r="AL42" s="3">
        <f t="shared" si="25"/>
        <v>0</v>
      </c>
      <c r="AM42" s="3">
        <f t="shared" si="25"/>
        <v>0</v>
      </c>
      <c r="AN42" s="3">
        <f t="shared" si="25"/>
        <v>0</v>
      </c>
      <c r="AO42" s="3">
        <f t="shared" si="25"/>
        <v>0</v>
      </c>
      <c r="AP42" s="3">
        <f t="shared" si="25"/>
        <v>0</v>
      </c>
      <c r="AQ42" s="3">
        <f t="shared" si="25"/>
        <v>0</v>
      </c>
      <c r="AR42" s="3">
        <f t="shared" si="25"/>
        <v>7.407407407407407E-2</v>
      </c>
      <c r="AS42" s="3">
        <f t="shared" si="25"/>
        <v>0</v>
      </c>
      <c r="AT42" s="3">
        <f t="shared" si="25"/>
        <v>7.407407407407407E-2</v>
      </c>
      <c r="AU42" s="3">
        <f t="shared" si="25"/>
        <v>0</v>
      </c>
      <c r="AV42" s="3">
        <f t="shared" si="25"/>
        <v>0</v>
      </c>
      <c r="AW42" s="3">
        <f t="shared" si="25"/>
        <v>0</v>
      </c>
      <c r="AX42" s="3">
        <f t="shared" si="25"/>
        <v>0</v>
      </c>
      <c r="AY42" s="3">
        <f t="shared" si="25"/>
        <v>0</v>
      </c>
      <c r="AZ42" s="3">
        <f t="shared" si="25"/>
        <v>0</v>
      </c>
      <c r="BA42" s="3">
        <f t="shared" si="25"/>
        <v>0</v>
      </c>
      <c r="BB42" s="3">
        <f t="shared" si="25"/>
        <v>0</v>
      </c>
      <c r="BC42" s="3">
        <f t="shared" si="25"/>
        <v>0</v>
      </c>
      <c r="BD42" s="3">
        <f t="shared" si="25"/>
        <v>0</v>
      </c>
      <c r="BE42" s="3">
        <f t="shared" si="25"/>
        <v>0</v>
      </c>
      <c r="BF42" s="3">
        <f t="shared" si="25"/>
        <v>0</v>
      </c>
      <c r="BG42" s="3">
        <f t="shared" si="25"/>
        <v>0</v>
      </c>
      <c r="BH42" s="3">
        <f t="shared" si="25"/>
        <v>7.407407407407407E-2</v>
      </c>
      <c r="BI42" s="3">
        <f t="shared" si="25"/>
        <v>3.7037037037037035E-2</v>
      </c>
      <c r="BJ42" s="3">
        <f t="shared" si="25"/>
        <v>3.7037037037037035E-2</v>
      </c>
      <c r="BK42" s="3">
        <f t="shared" si="25"/>
        <v>0.1111111111111111</v>
      </c>
      <c r="BL42" s="3">
        <f t="shared" si="25"/>
        <v>0.1111111111111111</v>
      </c>
      <c r="BM42" s="3">
        <f t="shared" si="25"/>
        <v>0</v>
      </c>
      <c r="BN42" s="3">
        <f t="shared" si="25"/>
        <v>0</v>
      </c>
      <c r="BO42" s="3">
        <f t="shared" ref="BO42:CS42" si="26">COUNTIFS(BO5:BO31, 0)*100/27/100</f>
        <v>0</v>
      </c>
      <c r="BP42" s="3">
        <f t="shared" si="26"/>
        <v>0</v>
      </c>
      <c r="BQ42" s="3">
        <f t="shared" si="26"/>
        <v>0</v>
      </c>
      <c r="BR42" s="3">
        <f t="shared" si="26"/>
        <v>0</v>
      </c>
      <c r="BS42" s="3">
        <f t="shared" si="26"/>
        <v>0</v>
      </c>
      <c r="BT42" s="3">
        <f t="shared" si="26"/>
        <v>0</v>
      </c>
      <c r="BU42" s="3">
        <f t="shared" si="26"/>
        <v>0</v>
      </c>
      <c r="BV42" s="3">
        <f t="shared" si="26"/>
        <v>3.7037037037037035E-2</v>
      </c>
      <c r="BW42" s="3">
        <f t="shared" si="26"/>
        <v>3.7037037037037035E-2</v>
      </c>
      <c r="BX42" s="3">
        <f t="shared" si="26"/>
        <v>3.7037037037037035E-2</v>
      </c>
      <c r="BY42" s="3">
        <f t="shared" si="26"/>
        <v>0</v>
      </c>
      <c r="BZ42" s="3">
        <f t="shared" si="26"/>
        <v>3.7037037037037035E-2</v>
      </c>
      <c r="CA42" s="3">
        <f t="shared" si="26"/>
        <v>3.7037037037037035E-2</v>
      </c>
      <c r="CB42" s="3">
        <f t="shared" si="26"/>
        <v>0</v>
      </c>
      <c r="CC42" s="3">
        <f t="shared" si="26"/>
        <v>7.407407407407407E-2</v>
      </c>
      <c r="CD42" s="3">
        <f t="shared" si="26"/>
        <v>7.407407407407407E-2</v>
      </c>
      <c r="CE42" s="3">
        <f t="shared" si="26"/>
        <v>0.1111111111111111</v>
      </c>
      <c r="CF42" s="3">
        <f t="shared" si="26"/>
        <v>0</v>
      </c>
      <c r="CG42" s="3">
        <f t="shared" si="26"/>
        <v>7.407407407407407E-2</v>
      </c>
      <c r="CH42" s="3">
        <f t="shared" si="26"/>
        <v>0</v>
      </c>
      <c r="CI42" s="3">
        <f t="shared" si="26"/>
        <v>0</v>
      </c>
      <c r="CJ42" s="3">
        <f t="shared" si="26"/>
        <v>0</v>
      </c>
      <c r="CK42" s="3">
        <f t="shared" si="26"/>
        <v>0</v>
      </c>
      <c r="CL42" s="3">
        <f t="shared" si="26"/>
        <v>0</v>
      </c>
      <c r="CM42" s="3">
        <f t="shared" si="26"/>
        <v>0</v>
      </c>
      <c r="CN42" s="3">
        <f t="shared" si="26"/>
        <v>0</v>
      </c>
      <c r="CO42" s="3">
        <f t="shared" si="26"/>
        <v>0</v>
      </c>
      <c r="CP42" s="3">
        <f t="shared" si="26"/>
        <v>0</v>
      </c>
      <c r="CQ42" s="3">
        <f t="shared" si="26"/>
        <v>3.7037037037037035E-2</v>
      </c>
      <c r="CR42" s="3">
        <f t="shared" si="26"/>
        <v>0</v>
      </c>
      <c r="CS42" s="3">
        <f t="shared" si="2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B1"/>
    <mergeCell ref="A2:B2"/>
    <mergeCell ref="A3:B3"/>
  </mergeCells>
  <pageMargins left="0.75" right="0.75" top="1" bottom="1" header="0.3" footer="0.3"/>
  <pageSetup paperSize="9" orientation="portrait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Гуляева Елена Геннадьевна</cp:lastModifiedBy>
  <dcterms:created xsi:type="dcterms:W3CDTF">2025-03-27T11:01:05Z</dcterms:created>
  <dcterms:modified xsi:type="dcterms:W3CDTF">2025-03-27T11:35:37Z</dcterms:modified>
</cp:coreProperties>
</file>