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0" windowWidth="17460" windowHeight="12825"/>
  </bookViews>
  <sheets>
    <sheet name="01.11.2022" sheetId="1" r:id="rId1"/>
  </sheets>
  <definedNames>
    <definedName name="_xlnm._FilterDatabase" localSheetId="0" hidden="1">'01.11.2022'!$A$4:$AC$30</definedName>
  </definedNames>
  <calcPr calcId="145621"/>
</workbook>
</file>

<file path=xl/calcChain.xml><?xml version="1.0" encoding="utf-8"?>
<calcChain xmlns="http://schemas.openxmlformats.org/spreadsheetml/2006/main">
  <c r="G32" i="1" l="1"/>
  <c r="V32" i="1" l="1"/>
  <c r="T32" i="1"/>
  <c r="R32" i="1"/>
  <c r="P32" i="1"/>
  <c r="D32" i="1"/>
  <c r="J32" i="1"/>
  <c r="C32" i="1"/>
  <c r="L32" i="1"/>
  <c r="M32" i="1"/>
  <c r="O32" i="1"/>
  <c r="H15" i="1"/>
  <c r="W31" i="1"/>
  <c r="X31" i="1" s="1"/>
  <c r="U31" i="1"/>
  <c r="S31" i="1"/>
  <c r="Q31" i="1"/>
  <c r="N31" i="1"/>
  <c r="K31" i="1"/>
  <c r="H31" i="1"/>
  <c r="E31" i="1"/>
  <c r="W30" i="1"/>
  <c r="X30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E5" i="1"/>
  <c r="H5" i="1"/>
  <c r="K5" i="1"/>
  <c r="N5" i="1"/>
  <c r="Q5" i="1"/>
  <c r="S5" i="1"/>
  <c r="U5" i="1"/>
  <c r="W5" i="1"/>
  <c r="X5" i="1" s="1"/>
  <c r="E6" i="1"/>
  <c r="H6" i="1"/>
  <c r="K6" i="1"/>
  <c r="N6" i="1"/>
  <c r="Q6" i="1"/>
  <c r="S6" i="1"/>
  <c r="U6" i="1"/>
  <c r="W6" i="1"/>
  <c r="X6" i="1" s="1"/>
  <c r="E7" i="1"/>
  <c r="H7" i="1"/>
  <c r="K7" i="1"/>
  <c r="N7" i="1"/>
  <c r="Q7" i="1"/>
  <c r="S7" i="1"/>
  <c r="U7" i="1"/>
  <c r="W7" i="1"/>
  <c r="X7" i="1" s="1"/>
  <c r="E8" i="1"/>
  <c r="H8" i="1"/>
  <c r="K8" i="1"/>
  <c r="N8" i="1"/>
  <c r="Q8" i="1"/>
  <c r="S8" i="1"/>
  <c r="U8" i="1"/>
  <c r="W8" i="1"/>
  <c r="X8" i="1" s="1"/>
  <c r="E9" i="1"/>
  <c r="H9" i="1"/>
  <c r="K9" i="1"/>
  <c r="N9" i="1"/>
  <c r="Q9" i="1"/>
  <c r="S9" i="1"/>
  <c r="U9" i="1"/>
  <c r="W9" i="1"/>
  <c r="X9" i="1" s="1"/>
  <c r="E10" i="1"/>
  <c r="H10" i="1"/>
  <c r="K10" i="1"/>
  <c r="N10" i="1"/>
  <c r="Q10" i="1"/>
  <c r="S10" i="1"/>
  <c r="U10" i="1"/>
  <c r="W10" i="1"/>
  <c r="X10" i="1" s="1"/>
  <c r="E11" i="1"/>
  <c r="H11" i="1"/>
  <c r="K11" i="1"/>
  <c r="N11" i="1"/>
  <c r="Q11" i="1"/>
  <c r="S11" i="1"/>
  <c r="U11" i="1"/>
  <c r="W11" i="1"/>
  <c r="X11" i="1" s="1"/>
  <c r="E12" i="1"/>
  <c r="H12" i="1"/>
  <c r="K12" i="1"/>
  <c r="N12" i="1"/>
  <c r="Q12" i="1"/>
  <c r="S12" i="1"/>
  <c r="U12" i="1"/>
  <c r="W12" i="1"/>
  <c r="X12" i="1"/>
  <c r="E13" i="1"/>
  <c r="H13" i="1"/>
  <c r="K13" i="1"/>
  <c r="N13" i="1"/>
  <c r="Q13" i="1"/>
  <c r="S13" i="1"/>
  <c r="U13" i="1"/>
  <c r="W13" i="1"/>
  <c r="X13" i="1"/>
  <c r="E14" i="1"/>
  <c r="H14" i="1"/>
  <c r="K14" i="1"/>
  <c r="N14" i="1"/>
  <c r="Q14" i="1"/>
  <c r="S14" i="1"/>
  <c r="U14" i="1"/>
  <c r="W14" i="1"/>
  <c r="X14" i="1" s="1"/>
  <c r="E15" i="1"/>
  <c r="K15" i="1"/>
  <c r="N15" i="1"/>
  <c r="Q15" i="1"/>
  <c r="S15" i="1"/>
  <c r="U15" i="1"/>
  <c r="W15" i="1"/>
  <c r="X15" i="1" s="1"/>
  <c r="E16" i="1"/>
  <c r="H16" i="1"/>
  <c r="K16" i="1"/>
  <c r="N16" i="1"/>
  <c r="Q16" i="1"/>
  <c r="S16" i="1"/>
  <c r="U16" i="1"/>
  <c r="W16" i="1"/>
  <c r="X16" i="1"/>
  <c r="H17" i="1"/>
  <c r="K17" i="1"/>
  <c r="N17" i="1"/>
  <c r="Q17" i="1"/>
  <c r="S17" i="1"/>
  <c r="U17" i="1"/>
  <c r="W17" i="1"/>
  <c r="X17" i="1" s="1"/>
  <c r="E18" i="1"/>
  <c r="H18" i="1"/>
  <c r="K18" i="1"/>
  <c r="N18" i="1"/>
  <c r="Q18" i="1"/>
  <c r="S18" i="1"/>
  <c r="U18" i="1"/>
  <c r="W18" i="1"/>
  <c r="X18" i="1" s="1"/>
  <c r="E19" i="1"/>
  <c r="H19" i="1"/>
  <c r="K19" i="1"/>
  <c r="N19" i="1"/>
  <c r="Q19" i="1"/>
  <c r="S19" i="1"/>
  <c r="U19" i="1"/>
  <c r="W19" i="1"/>
  <c r="X19" i="1" s="1"/>
  <c r="E20" i="1"/>
  <c r="H20" i="1"/>
  <c r="K20" i="1"/>
  <c r="N20" i="1"/>
  <c r="Q20" i="1"/>
  <c r="S20" i="1"/>
  <c r="U20" i="1"/>
  <c r="W20" i="1"/>
  <c r="X20" i="1"/>
  <c r="E21" i="1"/>
  <c r="H21" i="1"/>
  <c r="K21" i="1"/>
  <c r="N21" i="1"/>
  <c r="Q21" i="1"/>
  <c r="S21" i="1"/>
  <c r="U21" i="1"/>
  <c r="W21" i="1"/>
  <c r="X21" i="1" s="1"/>
  <c r="E22" i="1"/>
  <c r="H22" i="1"/>
  <c r="K22" i="1"/>
  <c r="N22" i="1"/>
  <c r="Q22" i="1"/>
  <c r="S22" i="1"/>
  <c r="U22" i="1"/>
  <c r="W22" i="1"/>
  <c r="X22" i="1" s="1"/>
  <c r="E23" i="1"/>
  <c r="H23" i="1"/>
  <c r="K23" i="1"/>
  <c r="N23" i="1"/>
  <c r="Q23" i="1"/>
  <c r="S23" i="1"/>
  <c r="U23" i="1"/>
  <c r="W23" i="1"/>
  <c r="X23" i="1" s="1"/>
  <c r="E24" i="1"/>
  <c r="H24" i="1"/>
  <c r="K24" i="1"/>
  <c r="N24" i="1"/>
  <c r="Q24" i="1"/>
  <c r="S24" i="1"/>
  <c r="U24" i="1"/>
  <c r="W24" i="1"/>
  <c r="X24" i="1" s="1"/>
  <c r="E25" i="1"/>
  <c r="H25" i="1"/>
  <c r="K25" i="1"/>
  <c r="N25" i="1"/>
  <c r="Q25" i="1"/>
  <c r="S25" i="1"/>
  <c r="W25" i="1"/>
  <c r="X25" i="1" s="1"/>
  <c r="E26" i="1"/>
  <c r="H26" i="1"/>
  <c r="K26" i="1"/>
  <c r="N26" i="1"/>
  <c r="Q26" i="1"/>
  <c r="S26" i="1"/>
  <c r="U26" i="1"/>
  <c r="W26" i="1"/>
  <c r="X26" i="1" s="1"/>
  <c r="E27" i="1"/>
  <c r="H27" i="1"/>
  <c r="K27" i="1"/>
  <c r="N27" i="1"/>
  <c r="Q27" i="1"/>
  <c r="S27" i="1"/>
  <c r="U27" i="1"/>
  <c r="W27" i="1"/>
  <c r="X27" i="1" s="1"/>
  <c r="E28" i="1"/>
  <c r="H28" i="1"/>
  <c r="K28" i="1"/>
  <c r="N28" i="1"/>
  <c r="Q28" i="1"/>
  <c r="S28" i="1"/>
  <c r="U28" i="1"/>
  <c r="W28" i="1"/>
  <c r="X28" i="1"/>
  <c r="E29" i="1"/>
  <c r="H29" i="1"/>
  <c r="K29" i="1"/>
  <c r="N29" i="1"/>
  <c r="Q29" i="1"/>
  <c r="S29" i="1"/>
  <c r="U29" i="1"/>
  <c r="W29" i="1"/>
  <c r="X29" i="1" s="1"/>
  <c r="E30" i="1"/>
  <c r="H30" i="1"/>
  <c r="K30" i="1"/>
  <c r="N30" i="1"/>
  <c r="Q30" i="1"/>
  <c r="S30" i="1"/>
  <c r="U30" i="1"/>
  <c r="N32" i="1" l="1"/>
  <c r="Y29" i="1"/>
  <c r="Z29" i="1" s="1"/>
  <c r="Y28" i="1"/>
  <c r="Z28" i="1" s="1"/>
  <c r="Y30" i="1"/>
  <c r="Z30" i="1" s="1"/>
  <c r="Y24" i="1"/>
  <c r="Z24" i="1" s="1"/>
  <c r="Y21" i="1"/>
  <c r="Z21" i="1" s="1"/>
  <c r="Y31" i="1"/>
  <c r="Y27" i="1"/>
  <c r="Z27" i="1" s="1"/>
  <c r="Y26" i="1"/>
  <c r="Z26" i="1" s="1"/>
  <c r="Y23" i="1"/>
  <c r="Z23" i="1" s="1"/>
  <c r="Y22" i="1"/>
  <c r="Z22" i="1" s="1"/>
  <c r="Y20" i="1"/>
  <c r="Z20" i="1" s="1"/>
  <c r="Y19" i="1"/>
  <c r="Z19" i="1" s="1"/>
  <c r="Y18" i="1"/>
  <c r="Z18" i="1" s="1"/>
  <c r="Y17" i="1"/>
  <c r="Z17" i="1" s="1"/>
  <c r="Y16" i="1"/>
  <c r="Z16" i="1" s="1"/>
  <c r="Y14" i="1"/>
  <c r="Z14" i="1" s="1"/>
  <c r="Y13" i="1"/>
  <c r="Z13" i="1" s="1"/>
  <c r="Y12" i="1"/>
  <c r="Z12" i="1" s="1"/>
  <c r="Y11" i="1"/>
  <c r="Z11" i="1" s="1"/>
  <c r="Y10" i="1"/>
  <c r="Z10" i="1" s="1"/>
  <c r="Y9" i="1"/>
  <c r="Z9" i="1" s="1"/>
  <c r="Y8" i="1"/>
  <c r="Z8" i="1" s="1"/>
  <c r="Y7" i="1"/>
  <c r="Z7" i="1" s="1"/>
  <c r="Y6" i="1"/>
  <c r="Z6" i="1" s="1"/>
  <c r="Y25" i="1"/>
  <c r="Z25" i="1" s="1"/>
  <c r="Y15" i="1"/>
  <c r="Z15" i="1" s="1"/>
  <c r="Y5" i="1"/>
  <c r="Z5" i="1" s="1"/>
</calcChain>
</file>

<file path=xl/sharedStrings.xml><?xml version="1.0" encoding="utf-8"?>
<sst xmlns="http://schemas.openxmlformats.org/spreadsheetml/2006/main" count="82" uniqueCount="53">
  <si>
    <t>Статистика посещений пользователями 
электронных журналов и дневников</t>
  </si>
  <si>
    <t>Кол-во учащихся  по  данным комплекто-вания</t>
  </si>
  <si>
    <t>Кол-во внешних обращений к системе сотрудников</t>
  </si>
  <si>
    <t>МАУ ДО МЭЦ</t>
  </si>
  <si>
    <t>МБУ ДО ЦТР "Центральный"</t>
  </si>
  <si>
    <t>МБОУ ДО ГДЮСШ</t>
  </si>
  <si>
    <t>МБОУ ДО ДДТ "Созвездие"</t>
  </si>
  <si>
    <t>МБОУ ДО ДМЦ</t>
  </si>
  <si>
    <t>МБОУ ДО ДЦ «Автогородок»</t>
  </si>
  <si>
    <t>МБОУ ДО СШ «Юбилейная»</t>
  </si>
  <si>
    <t>МБОУ ДО ДЮЦ</t>
  </si>
  <si>
    <t>МБОУ ДО ЦДТТ"Юный техник"</t>
  </si>
  <si>
    <t>МБОУ ДО ЦДЮТ</t>
  </si>
  <si>
    <t>МУДО «Малая академия»</t>
  </si>
  <si>
    <t>МБОУ ДО ЦДТ"Прикубанский"</t>
  </si>
  <si>
    <t>МБОУ ДО ЦТ «Содружество»</t>
  </si>
  <si>
    <t>МБОУ ДО ЦДТТ "Парус"</t>
  </si>
  <si>
    <t>МБОУ ДО ЦРТДЮ</t>
  </si>
  <si>
    <t>МБОУ ДО СШ № 1</t>
  </si>
  <si>
    <t>МБОУ ДО СДЮСШ № 1</t>
  </si>
  <si>
    <t>МБОУ ДО ДЮСШ № 2</t>
  </si>
  <si>
    <t>МБОУ ДО СШ № 3</t>
  </si>
  <si>
    <t>МБОУ ДО СШ № 4</t>
  </si>
  <si>
    <t>МАОУ ДО СШ № 6</t>
  </si>
  <si>
    <t>МБОУ ДО ДЮСШ № 7</t>
  </si>
  <si>
    <t>МБОУ ДО СШ № 8</t>
  </si>
  <si>
    <t>Кол-во объединений по  данным комплекто-вания</t>
  </si>
  <si>
    <t>Актуальность информации об образовательной организации, педагогическом коллективе, обучающихся, а также содержании образовательного процесса</t>
  </si>
  <si>
    <t>Кол-во учащихся по отчету "Количественный состав учащихся"</t>
  </si>
  <si>
    <t>Кол-во педагогов (информация МОДО)</t>
  </si>
  <si>
    <t>Кол-во КТП (информация МОДО)</t>
  </si>
  <si>
    <t>Кол-во КТП в ЭЖ</t>
  </si>
  <si>
    <t>Кол-во пропусков</t>
  </si>
  <si>
    <t>Значение критерия(1,0)</t>
  </si>
  <si>
    <t>Значения критерия (1,0)</t>
  </si>
  <si>
    <t>Среднее кол-во обращений одного педагога за период</t>
  </si>
  <si>
    <t>Кол-во объединений по отчету "Количественный состав учащихся"</t>
  </si>
  <si>
    <t>% заполненных тем занятий за проведенный период</t>
  </si>
  <si>
    <t>Значения критерия (2,1,0)</t>
  </si>
  <si>
    <t>Значение критерия(2,0)</t>
  </si>
  <si>
    <t>Кол-во сотрудников в ЭЖ с ролью "Педагог"</t>
  </si>
  <si>
    <t>Общая сумма баллов (максимально 13)</t>
  </si>
  <si>
    <t>ПРОЦЕНТ информационной наполненности ЭЖ</t>
  </si>
  <si>
    <t>МАОУ ДО ЦДТ"Прикубанский"</t>
  </si>
  <si>
    <t>Кол-во занятий в недельном расписании в ЭЖ в текущем месяце</t>
  </si>
  <si>
    <t>МАОУ ЦДО "Ориентир"</t>
  </si>
  <si>
    <t>МБОУ ДО ЦДТИ«ЮБИЛЕЙНАЯ»</t>
  </si>
  <si>
    <t>МАОУ ДО ЦДТИ «Родник»</t>
  </si>
  <si>
    <t>МБОУ ДО ЦДТИ «Овация»</t>
  </si>
  <si>
    <t xml:space="preserve">Среднее количество часов в недельном расписании </t>
  </si>
  <si>
    <t>МБОУ ДО ЦДТИ «ЮБИЛЕЙНАЯ»</t>
  </si>
  <si>
    <t>ИТОГО</t>
  </si>
  <si>
    <t xml:space="preserve">Таблица мониторинга МОДО по работе в АИС СГО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</si>
</sst>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70" x14ac:knownFonts="1"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1"/>
      <color indexed="8"/>
      <name val="Calibri"/>
      <family val="2"/>
      <charset val="204"/>
    </font>
    <font>
      <b/>
      <sz val="11"/>
      <name val="Arial Narrow"/>
      <family val="2"/>
      <charset val="204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name val="Arial Cyr"/>
      <charset val="204"/>
    </font>
    <font>
      <sz val="14"/>
      <name val="Arial Narrow"/>
      <family val="2"/>
      <charset val="204"/>
    </font>
    <font>
      <sz val="10"/>
      <color indexed="12"/>
      <name val="Arial"/>
      <family val="2"/>
      <charset val="204"/>
    </font>
    <font>
      <b/>
      <sz val="16"/>
      <color indexed="8"/>
      <name val="Arial Narrow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0"/>
      <color rgb="FF11111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rgb="FF111111"/>
      <name val="Arial Narrow"/>
      <family val="2"/>
      <charset val="204"/>
    </font>
    <font>
      <sz val="10"/>
      <color rgb="FF111111"/>
      <name val="Arial"/>
      <family val="2"/>
      <charset val="204"/>
    </font>
    <font>
      <b/>
      <sz val="16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111111"/>
      <name val="Arial Narrow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045">
    <xf numFmtId="0" fontId="0" fillId="0" borderId="0"/>
    <xf numFmtId="0" fontId="20" fillId="2" borderId="0" applyNumberFormat="0" applyBorder="0" applyAlignment="0" applyProtection="0"/>
    <xf numFmtId="0" fontId="21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1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1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1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1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1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1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1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3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2" fillId="20" borderId="0" applyNumberFormat="0" applyBorder="0" applyAlignment="0" applyProtection="0"/>
    <xf numFmtId="0" fontId="23" fillId="20" borderId="0" applyNumberFormat="0" applyBorder="0" applyAlignment="0" applyProtection="0"/>
    <xf numFmtId="0" fontId="22" fillId="21" borderId="0" applyNumberFormat="0" applyBorder="0" applyAlignment="0" applyProtection="0"/>
    <xf numFmtId="0" fontId="23" fillId="21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4" borderId="0" applyNumberFormat="0" applyBorder="0" applyAlignment="0" applyProtection="0"/>
    <xf numFmtId="0" fontId="23" fillId="24" borderId="0" applyNumberFormat="0" applyBorder="0" applyAlignment="0" applyProtection="0"/>
    <xf numFmtId="0" fontId="22" fillId="25" borderId="0" applyNumberFormat="0" applyBorder="0" applyAlignment="0" applyProtection="0"/>
    <xf numFmtId="0" fontId="23" fillId="25" borderId="0" applyNumberFormat="0" applyBorder="0" applyAlignment="0" applyProtection="0"/>
    <xf numFmtId="0" fontId="24" fillId="26" borderId="15" applyNumberFormat="0" applyAlignment="0" applyProtection="0"/>
    <xf numFmtId="0" fontId="25" fillId="26" borderId="15" applyNumberFormat="0" applyAlignment="0" applyProtection="0"/>
    <xf numFmtId="0" fontId="26" fillId="27" borderId="16" applyNumberFormat="0" applyAlignment="0" applyProtection="0"/>
    <xf numFmtId="0" fontId="27" fillId="27" borderId="16" applyNumberFormat="0" applyAlignment="0" applyProtection="0"/>
    <xf numFmtId="0" fontId="28" fillId="27" borderId="15" applyNumberFormat="0" applyAlignment="0" applyProtection="0"/>
    <xf numFmtId="0" fontId="29" fillId="27" borderId="15" applyNumberFormat="0" applyAlignment="0" applyProtection="0"/>
    <xf numFmtId="0" fontId="30" fillId="0" borderId="17" applyNumberFormat="0" applyFill="0" applyAlignment="0" applyProtection="0"/>
    <xf numFmtId="0" fontId="31" fillId="0" borderId="17" applyNumberFormat="0" applyFill="0" applyAlignment="0" applyProtection="0"/>
    <xf numFmtId="0" fontId="32" fillId="0" borderId="18" applyNumberFormat="0" applyFill="0" applyAlignment="0" applyProtection="0"/>
    <xf numFmtId="0" fontId="33" fillId="0" borderId="18" applyNumberFormat="0" applyFill="0" applyAlignment="0" applyProtection="0"/>
    <xf numFmtId="0" fontId="34" fillId="0" borderId="19" applyNumberFormat="0" applyFill="0" applyAlignment="0" applyProtection="0"/>
    <xf numFmtId="0" fontId="35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20" applyNumberFormat="0" applyFill="0" applyAlignment="0" applyProtection="0"/>
    <xf numFmtId="0" fontId="38" fillId="28" borderId="21" applyNumberFormat="0" applyAlignment="0" applyProtection="0"/>
    <xf numFmtId="0" fontId="39" fillId="28" borderId="21" applyNumberFormat="0" applyAlignment="0" applyProtection="0"/>
    <xf numFmtId="0" fontId="40" fillId="0" borderId="0" applyNumberFormat="0" applyFill="0" applyBorder="0" applyAlignment="0" applyProtection="0"/>
    <xf numFmtId="0" fontId="41" fillId="29" borderId="0" applyNumberFormat="0" applyBorder="0" applyAlignment="0" applyProtection="0"/>
    <xf numFmtId="0" fontId="42" fillId="29" borderId="0" applyNumberFormat="0" applyBorder="0" applyAlignment="0" applyProtection="0"/>
    <xf numFmtId="0" fontId="18" fillId="0" borderId="0">
      <alignment vertical="center"/>
    </xf>
    <xf numFmtId="0" fontId="8" fillId="0" borderId="0">
      <alignment vertical="center"/>
    </xf>
    <xf numFmtId="0" fontId="19" fillId="0" borderId="0"/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20" fillId="0" borderId="0"/>
    <xf numFmtId="0" fontId="21" fillId="0" borderId="0"/>
    <xf numFmtId="0" fontId="20" fillId="0" borderId="0"/>
    <xf numFmtId="0" fontId="17" fillId="0" borderId="0">
      <alignment vertical="center"/>
    </xf>
    <xf numFmtId="0" fontId="8" fillId="0" borderId="0">
      <alignment vertical="center"/>
    </xf>
    <xf numFmtId="0" fontId="6" fillId="0" borderId="0"/>
    <xf numFmtId="0" fontId="13" fillId="0" borderId="0"/>
    <xf numFmtId="0" fontId="8" fillId="0" borderId="0"/>
    <xf numFmtId="0" fontId="45" fillId="30" borderId="0" applyNumberFormat="0" applyBorder="0" applyAlignment="0" applyProtection="0"/>
    <xf numFmtId="0" fontId="46" fillId="30" borderId="0" applyNumberFormat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1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1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9" fillId="0" borderId="23" applyNumberFormat="0" applyFill="0" applyAlignment="0" applyProtection="0"/>
    <xf numFmtId="0" fontId="50" fillId="0" borderId="23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54" fillId="32" borderId="0" applyNumberFormat="0" applyBorder="0" applyAlignment="0" applyProtection="0"/>
  </cellStyleXfs>
  <cellXfs count="163">
    <xf numFmtId="0" fontId="0" fillId="0" borderId="0" xfId="0"/>
    <xf numFmtId="0" fontId="1" fillId="33" borderId="1" xfId="0" applyFont="1" applyFill="1" applyBorder="1" applyAlignment="1">
      <alignment horizontal="center" vertical="center"/>
    </xf>
    <xf numFmtId="0" fontId="1" fillId="33" borderId="2" xfId="0" applyFont="1" applyFill="1" applyBorder="1" applyAlignment="1">
      <alignment horizontal="left" vertical="center" indent="1"/>
    </xf>
    <xf numFmtId="0" fontId="55" fillId="0" borderId="0" xfId="0" applyFont="1" applyFill="1" applyBorder="1" applyAlignment="1">
      <alignment horizontal="left" vertical="center"/>
    </xf>
    <xf numFmtId="0" fontId="1" fillId="33" borderId="3" xfId="0" applyFont="1" applyFill="1" applyBorder="1" applyAlignment="1">
      <alignment horizontal="center" vertical="center"/>
    </xf>
    <xf numFmtId="0" fontId="1" fillId="33" borderId="4" xfId="0" applyFont="1" applyFill="1" applyBorder="1" applyAlignment="1">
      <alignment horizontal="left" vertical="center" indent="1"/>
    </xf>
    <xf numFmtId="0" fontId="2" fillId="33" borderId="5" xfId="0" applyFont="1" applyFill="1" applyBorder="1" applyAlignment="1">
      <alignment horizontal="center" vertical="center" wrapText="1"/>
    </xf>
    <xf numFmtId="0" fontId="2" fillId="33" borderId="6" xfId="0" applyFont="1" applyFill="1" applyBorder="1" applyAlignment="1">
      <alignment horizontal="left" vertical="center" wrapText="1" indent="1"/>
    </xf>
    <xf numFmtId="0" fontId="56" fillId="0" borderId="0" xfId="0" applyFont="1" applyFill="1" applyBorder="1" applyAlignment="1">
      <alignment horizontal="center" vertical="center"/>
    </xf>
    <xf numFmtId="0" fontId="4" fillId="33" borderId="3" xfId="0" applyNumberFormat="1" applyFont="1" applyFill="1" applyBorder="1" applyAlignment="1" applyProtection="1">
      <alignment horizontal="center" vertical="center" wrapText="1"/>
    </xf>
    <xf numFmtId="0" fontId="4" fillId="33" borderId="7" xfId="0" applyNumberFormat="1" applyFont="1" applyFill="1" applyBorder="1" applyAlignment="1" applyProtection="1">
      <alignment horizontal="left" vertical="center" wrapText="1" indent="1"/>
    </xf>
    <xf numFmtId="0" fontId="4" fillId="34" borderId="8" xfId="0" applyNumberFormat="1" applyFont="1" applyFill="1" applyBorder="1" applyAlignment="1" applyProtection="1">
      <alignment horizontal="center" vertical="center" wrapText="1"/>
    </xf>
    <xf numFmtId="0" fontId="4" fillId="34" borderId="9" xfId="0" applyNumberFormat="1" applyFont="1" applyFill="1" applyBorder="1" applyAlignment="1" applyProtection="1">
      <alignment horizontal="center" vertical="center" wrapText="1"/>
    </xf>
    <xf numFmtId="0" fontId="5" fillId="34" borderId="9" xfId="0" applyNumberFormat="1" applyFont="1" applyFill="1" applyBorder="1" applyAlignment="1" applyProtection="1">
      <alignment horizontal="center" vertical="center" textRotation="90" wrapText="1"/>
    </xf>
    <xf numFmtId="1" fontId="4" fillId="34" borderId="9" xfId="0" applyNumberFormat="1" applyFont="1" applyFill="1" applyBorder="1" applyAlignment="1" applyProtection="1">
      <alignment horizontal="center" vertical="center" wrapText="1"/>
    </xf>
    <xf numFmtId="0" fontId="4" fillId="35" borderId="9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2" fillId="33" borderId="1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33" borderId="9" xfId="0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59" fillId="0" borderId="0" xfId="0" applyNumberFormat="1" applyFont="1" applyFill="1" applyBorder="1" applyAlignment="1">
      <alignment horizontal="left" indent="1"/>
    </xf>
    <xf numFmtId="1" fontId="59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946" applyFont="1" applyFill="1" applyBorder="1" applyAlignment="1" applyProtection="1">
      <alignment horizontal="center" wrapText="1"/>
    </xf>
    <xf numFmtId="0" fontId="60" fillId="0" borderId="0" xfId="0" applyFont="1" applyFill="1" applyBorder="1" applyAlignment="1">
      <alignment horizontal="center"/>
    </xf>
    <xf numFmtId="1" fontId="59" fillId="0" borderId="0" xfId="0" applyNumberFormat="1" applyFont="1" applyFill="1" applyBorder="1" applyAlignment="1">
      <alignment horizontal="right" indent="1"/>
    </xf>
    <xf numFmtId="1" fontId="3" fillId="0" borderId="0" xfId="0" applyNumberFormat="1" applyFont="1" applyFill="1" applyBorder="1" applyAlignment="1">
      <alignment horizontal="center"/>
    </xf>
    <xf numFmtId="164" fontId="2" fillId="0" borderId="0" xfId="1026" applyNumberFormat="1" applyFont="1" applyFill="1" applyBorder="1" applyAlignment="1">
      <alignment horizontal="center"/>
    </xf>
    <xf numFmtId="9" fontId="3" fillId="0" borderId="0" xfId="0" applyNumberFormat="1" applyFont="1" applyFill="1" applyBorder="1" applyAlignment="1">
      <alignment horizontal="center"/>
    </xf>
    <xf numFmtId="1" fontId="10" fillId="0" borderId="0" xfId="948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 inden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946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>
      <alignment horizontal="center" vertical="center"/>
    </xf>
    <xf numFmtId="0" fontId="9" fillId="0" borderId="0" xfId="948" applyFont="1" applyFill="1" applyBorder="1" applyAlignment="1">
      <alignment horizontal="center" vertical="center"/>
    </xf>
    <xf numFmtId="1" fontId="9" fillId="0" borderId="0" xfId="948" applyNumberFormat="1" applyFont="1" applyFill="1" applyBorder="1" applyAlignment="1">
      <alignment horizontal="center" vertical="center"/>
    </xf>
    <xf numFmtId="0" fontId="7" fillId="0" borderId="0" xfId="948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left" vertical="center" indent="1"/>
    </xf>
    <xf numFmtId="1" fontId="57" fillId="0" borderId="0" xfId="0" applyNumberFormat="1" applyFont="1" applyFill="1" applyBorder="1" applyAlignment="1">
      <alignment horizontal="center" vertical="center"/>
    </xf>
    <xf numFmtId="0" fontId="61" fillId="0" borderId="0" xfId="0" applyNumberFormat="1" applyFont="1" applyFill="1" applyBorder="1" applyAlignment="1">
      <alignment horizontal="center" vertical="center"/>
    </xf>
    <xf numFmtId="0" fontId="14" fillId="0" borderId="0" xfId="947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9" fillId="0" borderId="0" xfId="947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948" applyNumberFormat="1" applyFont="1" applyFill="1" applyBorder="1" applyAlignment="1">
      <alignment vertical="center"/>
    </xf>
    <xf numFmtId="0" fontId="61" fillId="0" borderId="0" xfId="0" applyFont="1" applyFill="1" applyBorder="1"/>
    <xf numFmtId="0" fontId="57" fillId="0" borderId="0" xfId="0" applyFont="1" applyFill="1" applyBorder="1" applyAlignment="1">
      <alignment horizontal="center"/>
    </xf>
    <xf numFmtId="0" fontId="57" fillId="0" borderId="0" xfId="0" applyFont="1" applyFill="1" applyBorder="1"/>
    <xf numFmtId="0" fontId="57" fillId="0" borderId="0" xfId="0" applyFont="1" applyFill="1" applyBorder="1" applyAlignment="1">
      <alignment horizontal="left" indent="1"/>
    </xf>
    <xf numFmtId="0" fontId="61" fillId="0" borderId="0" xfId="0" applyNumberFormat="1" applyFont="1" applyFill="1" applyBorder="1"/>
    <xf numFmtId="0" fontId="61" fillId="0" borderId="0" xfId="0" applyFont="1" applyFill="1" applyBorder="1" applyAlignment="1">
      <alignment horizontal="center"/>
    </xf>
    <xf numFmtId="1" fontId="57" fillId="0" borderId="0" xfId="0" applyNumberFormat="1" applyFont="1" applyFill="1" applyBorder="1" applyAlignment="1">
      <alignment horizontal="center"/>
    </xf>
    <xf numFmtId="1" fontId="59" fillId="0" borderId="0" xfId="0" applyNumberFormat="1" applyFont="1" applyFill="1" applyBorder="1" applyAlignment="1">
      <alignment horizontal="left"/>
    </xf>
    <xf numFmtId="1" fontId="62" fillId="36" borderId="0" xfId="0" applyNumberFormat="1" applyFont="1" applyFill="1" applyBorder="1" applyAlignment="1">
      <alignment horizontal="center" vertical="center"/>
    </xf>
    <xf numFmtId="1" fontId="62" fillId="36" borderId="9" xfId="0" applyNumberFormat="1" applyFont="1" applyFill="1" applyBorder="1" applyAlignment="1">
      <alignment horizontal="center"/>
    </xf>
    <xf numFmtId="1" fontId="63" fillId="36" borderId="24" xfId="0" applyNumberFormat="1" applyFont="1" applyFill="1" applyBorder="1" applyAlignment="1">
      <alignment horizontal="center" wrapText="1"/>
    </xf>
    <xf numFmtId="0" fontId="60" fillId="36" borderId="0" xfId="0" applyFont="1" applyFill="1" applyBorder="1" applyAlignment="1">
      <alignment horizontal="center" vertical="center"/>
    </xf>
    <xf numFmtId="0" fontId="3" fillId="36" borderId="0" xfId="0" applyFont="1" applyFill="1" applyBorder="1" applyAlignment="1">
      <alignment horizontal="center" vertical="center"/>
    </xf>
    <xf numFmtId="0" fontId="56" fillId="36" borderId="0" xfId="0" applyFont="1" applyFill="1" applyBorder="1" applyAlignment="1">
      <alignment horizontal="left" vertical="center" indent="1"/>
    </xf>
    <xf numFmtId="0" fontId="64" fillId="36" borderId="2" xfId="0" applyFont="1" applyFill="1" applyBorder="1" applyAlignment="1">
      <alignment horizontal="left" vertical="center"/>
    </xf>
    <xf numFmtId="0" fontId="65" fillId="36" borderId="2" xfId="0" applyFont="1" applyFill="1" applyBorder="1" applyAlignment="1">
      <alignment horizontal="center" vertical="center"/>
    </xf>
    <xf numFmtId="0" fontId="55" fillId="36" borderId="2" xfId="0" applyFont="1" applyFill="1" applyBorder="1" applyAlignment="1">
      <alignment horizontal="left" vertical="center" indent="1"/>
    </xf>
    <xf numFmtId="0" fontId="16" fillId="36" borderId="0" xfId="0" applyFont="1" applyFill="1" applyBorder="1" applyAlignment="1">
      <alignment horizontal="left" vertical="center"/>
    </xf>
    <xf numFmtId="0" fontId="65" fillId="36" borderId="0" xfId="0" applyFont="1" applyFill="1" applyBorder="1" applyAlignment="1">
      <alignment horizontal="center" vertical="center"/>
    </xf>
    <xf numFmtId="0" fontId="55" fillId="36" borderId="0" xfId="0" applyFont="1" applyFill="1" applyBorder="1" applyAlignment="1">
      <alignment horizontal="left" vertical="center" indent="1"/>
    </xf>
    <xf numFmtId="0" fontId="4" fillId="36" borderId="0" xfId="0" applyFont="1" applyFill="1" applyBorder="1"/>
    <xf numFmtId="1" fontId="66" fillId="37" borderId="10" xfId="0" applyNumberFormat="1" applyFont="1" applyFill="1" applyBorder="1" applyAlignment="1">
      <alignment horizontal="center"/>
    </xf>
    <xf numFmtId="0" fontId="5" fillId="35" borderId="9" xfId="0" applyNumberFormat="1" applyFont="1" applyFill="1" applyBorder="1" applyAlignment="1" applyProtection="1">
      <alignment horizontal="center" vertical="center" textRotation="90" wrapText="1"/>
    </xf>
    <xf numFmtId="49" fontId="67" fillId="0" borderId="25" xfId="0" applyNumberFormat="1" applyFont="1" applyBorder="1" applyAlignment="1">
      <alignment horizontal="left" wrapText="1" indent="1"/>
    </xf>
    <xf numFmtId="49" fontId="67" fillId="0" borderId="26" xfId="0" applyNumberFormat="1" applyFont="1" applyBorder="1" applyAlignment="1">
      <alignment horizontal="left" wrapText="1" indent="1"/>
    </xf>
    <xf numFmtId="1" fontId="5" fillId="34" borderId="9" xfId="1026" applyNumberFormat="1" applyFont="1" applyFill="1" applyBorder="1" applyAlignment="1">
      <alignment horizontal="center"/>
    </xf>
    <xf numFmtId="1" fontId="5" fillId="34" borderId="9" xfId="0" applyNumberFormat="1" applyFont="1" applyFill="1" applyBorder="1" applyAlignment="1">
      <alignment horizontal="center"/>
    </xf>
    <xf numFmtId="1" fontId="5" fillId="34" borderId="9" xfId="946" applyNumberFormat="1" applyFont="1" applyFill="1" applyBorder="1" applyAlignment="1" applyProtection="1">
      <alignment horizontal="center" wrapText="1"/>
    </xf>
    <xf numFmtId="1" fontId="61" fillId="34" borderId="9" xfId="0" applyNumberFormat="1" applyFont="1" applyFill="1" applyBorder="1" applyAlignment="1">
      <alignment horizontal="center"/>
    </xf>
    <xf numFmtId="164" fontId="62" fillId="36" borderId="9" xfId="0" applyNumberFormat="1" applyFont="1" applyFill="1" applyBorder="1" applyAlignment="1">
      <alignment horizontal="center"/>
    </xf>
    <xf numFmtId="1" fontId="62" fillId="38" borderId="10" xfId="0" applyNumberFormat="1" applyFont="1" applyFill="1" applyBorder="1" applyAlignment="1">
      <alignment horizontal="center"/>
    </xf>
    <xf numFmtId="165" fontId="5" fillId="39" borderId="10" xfId="1026" applyNumberFormat="1" applyFont="1" applyFill="1" applyBorder="1" applyAlignment="1">
      <alignment horizontal="center"/>
    </xf>
    <xf numFmtId="1" fontId="9" fillId="36" borderId="9" xfId="0" applyNumberFormat="1" applyFont="1" applyFill="1" applyBorder="1" applyAlignment="1">
      <alignment horizontal="center"/>
    </xf>
    <xf numFmtId="0" fontId="4" fillId="39" borderId="9" xfId="0" applyNumberFormat="1" applyFont="1" applyFill="1" applyBorder="1" applyAlignment="1" applyProtection="1">
      <alignment horizontal="center" vertical="center" wrapText="1"/>
    </xf>
    <xf numFmtId="1" fontId="67" fillId="34" borderId="24" xfId="0" applyNumberFormat="1" applyFont="1" applyFill="1" applyBorder="1" applyAlignment="1">
      <alignment horizontal="center" wrapText="1"/>
    </xf>
    <xf numFmtId="1" fontId="66" fillId="34" borderId="24" xfId="0" applyNumberFormat="1" applyFont="1" applyFill="1" applyBorder="1" applyAlignment="1">
      <alignment horizontal="center" wrapText="1"/>
    </xf>
    <xf numFmtId="1" fontId="63" fillId="40" borderId="24" xfId="0" applyNumberFormat="1" applyFont="1" applyFill="1" applyBorder="1" applyAlignment="1">
      <alignment horizontal="center" wrapText="1"/>
    </xf>
    <xf numFmtId="0" fontId="63" fillId="40" borderId="24" xfId="918" applyNumberFormat="1" applyFont="1" applyFill="1" applyBorder="1" applyAlignment="1">
      <alignment horizontal="right" wrapText="1" indent="1"/>
    </xf>
    <xf numFmtId="1" fontId="8" fillId="36" borderId="24" xfId="0" applyNumberFormat="1" applyFont="1" applyFill="1" applyBorder="1" applyAlignment="1">
      <alignment horizontal="center" wrapText="1"/>
    </xf>
    <xf numFmtId="1" fontId="68" fillId="36" borderId="24" xfId="0" applyNumberFormat="1" applyFont="1" applyFill="1" applyBorder="1" applyAlignment="1">
      <alignment horizontal="center" wrapText="1"/>
    </xf>
    <xf numFmtId="49" fontId="67" fillId="36" borderId="27" xfId="0" applyNumberFormat="1" applyFont="1" applyFill="1" applyBorder="1" applyAlignment="1">
      <alignment horizontal="left" wrapText="1" indent="1"/>
    </xf>
    <xf numFmtId="1" fontId="68" fillId="40" borderId="24" xfId="0" applyNumberFormat="1" applyFont="1" applyFill="1" applyBorder="1" applyAlignment="1">
      <alignment horizontal="center" wrapText="1"/>
    </xf>
    <xf numFmtId="0" fontId="2" fillId="33" borderId="11" xfId="0" applyFont="1" applyFill="1" applyBorder="1" applyAlignment="1">
      <alignment horizontal="center" vertical="center"/>
    </xf>
    <xf numFmtId="49" fontId="67" fillId="36" borderId="28" xfId="0" applyNumberFormat="1" applyFont="1" applyFill="1" applyBorder="1" applyAlignment="1">
      <alignment horizontal="left" wrapText="1" indent="1"/>
    </xf>
    <xf numFmtId="1" fontId="62" fillId="36" borderId="11" xfId="0" applyNumberFormat="1" applyFont="1" applyFill="1" applyBorder="1" applyAlignment="1">
      <alignment horizontal="center"/>
    </xf>
    <xf numFmtId="1" fontId="5" fillId="34" borderId="11" xfId="1026" applyNumberFormat="1" applyFont="1" applyFill="1" applyBorder="1" applyAlignment="1">
      <alignment horizontal="center"/>
    </xf>
    <xf numFmtId="1" fontId="68" fillId="36" borderId="29" xfId="0" applyNumberFormat="1" applyFont="1" applyFill="1" applyBorder="1" applyAlignment="1">
      <alignment horizontal="center" wrapText="1"/>
    </xf>
    <xf numFmtId="1" fontId="63" fillId="40" borderId="29" xfId="0" applyNumberFormat="1" applyFont="1" applyFill="1" applyBorder="1" applyAlignment="1">
      <alignment horizontal="center" wrapText="1"/>
    </xf>
    <xf numFmtId="1" fontId="5" fillId="34" borderId="11" xfId="0" applyNumberFormat="1" applyFont="1" applyFill="1" applyBorder="1" applyAlignment="1">
      <alignment horizontal="center"/>
    </xf>
    <xf numFmtId="1" fontId="63" fillId="36" borderId="29" xfId="0" applyNumberFormat="1" applyFont="1" applyFill="1" applyBorder="1" applyAlignment="1">
      <alignment horizontal="center" wrapText="1"/>
    </xf>
    <xf numFmtId="1" fontId="5" fillId="34" borderId="11" xfId="946" applyNumberFormat="1" applyFont="1" applyFill="1" applyBorder="1" applyAlignment="1" applyProtection="1">
      <alignment horizontal="center" wrapText="1"/>
    </xf>
    <xf numFmtId="0" fontId="63" fillId="40" borderId="29" xfId="918" applyNumberFormat="1" applyFont="1" applyFill="1" applyBorder="1" applyAlignment="1">
      <alignment horizontal="right" wrapText="1" indent="1"/>
    </xf>
    <xf numFmtId="0" fontId="2" fillId="0" borderId="9" xfId="0" applyFont="1" applyFill="1" applyBorder="1" applyAlignment="1">
      <alignment horizontal="center" vertical="center"/>
    </xf>
    <xf numFmtId="1" fontId="61" fillId="34" borderId="11" xfId="0" applyNumberFormat="1" applyFont="1" applyFill="1" applyBorder="1" applyAlignment="1">
      <alignment horizontal="center"/>
    </xf>
    <xf numFmtId="1" fontId="67" fillId="34" borderId="29" xfId="0" applyNumberFormat="1" applyFont="1" applyFill="1" applyBorder="1" applyAlignment="1">
      <alignment horizontal="center" wrapText="1"/>
    </xf>
    <xf numFmtId="1" fontId="66" fillId="34" borderId="29" xfId="0" applyNumberFormat="1" applyFont="1" applyFill="1" applyBorder="1" applyAlignment="1">
      <alignment horizontal="center" wrapText="1"/>
    </xf>
    <xf numFmtId="164" fontId="62" fillId="36" borderId="11" xfId="0" applyNumberFormat="1" applyFont="1" applyFill="1" applyBorder="1" applyAlignment="1">
      <alignment horizontal="center"/>
    </xf>
    <xf numFmtId="1" fontId="66" fillId="37" borderId="12" xfId="0" applyNumberFormat="1" applyFont="1" applyFill="1" applyBorder="1" applyAlignment="1">
      <alignment horizontal="center"/>
    </xf>
    <xf numFmtId="1" fontId="62" fillId="38" borderId="12" xfId="0" applyNumberFormat="1" applyFont="1" applyFill="1" applyBorder="1" applyAlignment="1">
      <alignment horizontal="center"/>
    </xf>
    <xf numFmtId="165" fontId="5" fillId="39" borderId="12" xfId="1026" applyNumberFormat="1" applyFont="1" applyFill="1" applyBorder="1" applyAlignment="1">
      <alignment horizontal="center"/>
    </xf>
    <xf numFmtId="49" fontId="67" fillId="0" borderId="30" xfId="0" applyNumberFormat="1" applyFont="1" applyBorder="1" applyAlignment="1">
      <alignment horizontal="left" wrapText="1" indent="1"/>
    </xf>
    <xf numFmtId="0" fontId="63" fillId="40" borderId="24" xfId="918" applyNumberFormat="1" applyFont="1" applyFill="1" applyBorder="1" applyAlignment="1">
      <alignment horizontal="center" wrapText="1"/>
    </xf>
    <xf numFmtId="0" fontId="63" fillId="40" borderId="29" xfId="918" applyNumberFormat="1" applyFont="1" applyFill="1" applyBorder="1" applyAlignment="1">
      <alignment horizontal="center" wrapText="1"/>
    </xf>
    <xf numFmtId="49" fontId="66" fillId="0" borderId="9" xfId="0" applyNumberFormat="1" applyFont="1" applyFill="1" applyBorder="1" applyAlignment="1">
      <alignment horizontal="left" indent="1"/>
    </xf>
    <xf numFmtId="1" fontId="57" fillId="0" borderId="9" xfId="0" applyNumberFormat="1" applyFont="1" applyFill="1" applyBorder="1" applyAlignment="1">
      <alignment horizontal="center"/>
    </xf>
    <xf numFmtId="1" fontId="62" fillId="0" borderId="9" xfId="0" applyNumberFormat="1" applyFont="1" applyFill="1" applyBorder="1" applyAlignment="1">
      <alignment horizontal="center"/>
    </xf>
    <xf numFmtId="164" fontId="4" fillId="0" borderId="9" xfId="1026" applyNumberFormat="1" applyFont="1" applyFill="1" applyBorder="1" applyAlignment="1">
      <alignment horizontal="center"/>
    </xf>
    <xf numFmtId="1" fontId="62" fillId="40" borderId="9" xfId="0" applyNumberFormat="1" applyFont="1" applyFill="1" applyBorder="1" applyAlignment="1">
      <alignment horizontal="center"/>
    </xf>
    <xf numFmtId="1" fontId="62" fillId="40" borderId="9" xfId="0" applyNumberFormat="1" applyFont="1" applyFill="1" applyBorder="1" applyAlignment="1">
      <alignment horizontal="right" indent="1"/>
    </xf>
    <xf numFmtId="0" fontId="4" fillId="34" borderId="9" xfId="0" applyNumberFormat="1" applyFont="1" applyFill="1" applyBorder="1" applyAlignment="1">
      <alignment horizontal="center"/>
    </xf>
    <xf numFmtId="0" fontId="4" fillId="34" borderId="9" xfId="0" applyFont="1" applyFill="1" applyBorder="1" applyAlignment="1">
      <alignment horizontal="center"/>
    </xf>
    <xf numFmtId="0" fontId="4" fillId="34" borderId="9" xfId="946" applyFont="1" applyFill="1" applyBorder="1" applyAlignment="1" applyProtection="1">
      <alignment horizontal="center" wrapText="1"/>
    </xf>
    <xf numFmtId="0" fontId="57" fillId="34" borderId="9" xfId="0" applyFont="1" applyFill="1" applyBorder="1" applyAlignment="1">
      <alignment horizontal="center"/>
    </xf>
    <xf numFmtId="0" fontId="5" fillId="34" borderId="9" xfId="0" applyFont="1" applyFill="1" applyBorder="1" applyAlignment="1">
      <alignment horizontal="center"/>
    </xf>
    <xf numFmtId="1" fontId="62" fillId="34" borderId="9" xfId="0" applyNumberFormat="1" applyFont="1" applyFill="1" applyBorder="1" applyAlignment="1">
      <alignment horizontal="center"/>
    </xf>
    <xf numFmtId="1" fontId="4" fillId="37" borderId="9" xfId="1026" applyNumberFormat="1" applyFont="1" applyFill="1" applyBorder="1" applyAlignment="1">
      <alignment horizontal="center"/>
    </xf>
    <xf numFmtId="1" fontId="2" fillId="41" borderId="9" xfId="1026" applyNumberFormat="1" applyFont="1" applyFill="1" applyBorder="1" applyAlignment="1">
      <alignment horizontal="center"/>
    </xf>
    <xf numFmtId="165" fontId="3" fillId="39" borderId="9" xfId="0" applyNumberFormat="1" applyFont="1" applyFill="1" applyBorder="1" applyAlignment="1">
      <alignment horizontal="center"/>
    </xf>
    <xf numFmtId="0" fontId="20" fillId="40" borderId="9" xfId="916" applyFill="1" applyBorder="1" applyAlignment="1">
      <alignment horizontal="center"/>
    </xf>
    <xf numFmtId="0" fontId="20" fillId="40" borderId="11" xfId="916" applyFill="1" applyBorder="1" applyAlignment="1">
      <alignment horizontal="center"/>
    </xf>
    <xf numFmtId="1" fontId="59" fillId="40" borderId="9" xfId="0" applyNumberFormat="1" applyFont="1" applyFill="1" applyBorder="1" applyAlignment="1">
      <alignment horizontal="center"/>
    </xf>
    <xf numFmtId="2" fontId="4" fillId="36" borderId="9" xfId="946" applyNumberFormat="1" applyFont="1" applyFill="1" applyBorder="1" applyAlignment="1" applyProtection="1">
      <alignment horizontal="center" wrapText="1"/>
    </xf>
    <xf numFmtId="2" fontId="4" fillId="36" borderId="11" xfId="946" applyNumberFormat="1" applyFont="1" applyFill="1" applyBorder="1" applyAlignment="1" applyProtection="1">
      <alignment horizontal="center" wrapText="1"/>
    </xf>
    <xf numFmtId="2" fontId="4" fillId="0" borderId="9" xfId="946" applyNumberFormat="1" applyFont="1" applyFill="1" applyBorder="1" applyAlignment="1" applyProtection="1">
      <alignment horizontal="center" wrapText="1"/>
    </xf>
    <xf numFmtId="49" fontId="69" fillId="0" borderId="9" xfId="0" applyNumberFormat="1" applyFont="1" applyFill="1" applyBorder="1" applyAlignment="1">
      <alignment horizontal="left" indent="1"/>
    </xf>
    <xf numFmtId="1" fontId="56" fillId="0" borderId="9" xfId="1026" applyNumberFormat="1" applyFont="1" applyFill="1" applyBorder="1" applyAlignment="1">
      <alignment horizontal="center"/>
    </xf>
    <xf numFmtId="1" fontId="59" fillId="0" borderId="9" xfId="0" applyNumberFormat="1" applyFont="1" applyFill="1" applyBorder="1" applyAlignment="1">
      <alignment horizontal="center"/>
    </xf>
    <xf numFmtId="1" fontId="59" fillId="0" borderId="9" xfId="0" applyNumberFormat="1" applyFont="1" applyFill="1" applyBorder="1" applyAlignment="1">
      <alignment horizontal="right" indent="1"/>
    </xf>
    <xf numFmtId="164" fontId="2" fillId="0" borderId="9" xfId="1026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2" fillId="42" borderId="13" xfId="0" applyFont="1" applyFill="1" applyBorder="1" applyAlignment="1">
      <alignment horizontal="center" vertical="center" wrapText="1"/>
    </xf>
    <xf numFmtId="0" fontId="2" fillId="42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6" fillId="3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6" fillId="33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6" fillId="33" borderId="9" xfId="0" applyFont="1" applyFill="1" applyBorder="1" applyAlignment="1">
      <alignment vertical="center" wrapText="1"/>
    </xf>
    <xf numFmtId="0" fontId="0" fillId="0" borderId="9" xfId="0" applyBorder="1" applyAlignment="1">
      <alignment vertical="center"/>
    </xf>
    <xf numFmtId="0" fontId="2" fillId="43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33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" fillId="44" borderId="13" xfId="0" applyFont="1" applyFill="1" applyBorder="1" applyAlignment="1">
      <alignment horizontal="center" vertical="center" wrapText="1"/>
    </xf>
    <xf numFmtId="0" fontId="2" fillId="44" borderId="14" xfId="0" applyFont="1" applyFill="1" applyBorder="1" applyAlignment="1">
      <alignment horizontal="center" vertical="center" wrapText="1"/>
    </xf>
    <xf numFmtId="0" fontId="2" fillId="44" borderId="8" xfId="0" applyFont="1" applyFill="1" applyBorder="1" applyAlignment="1">
      <alignment horizontal="center" vertical="center" wrapText="1"/>
    </xf>
  </cellXfs>
  <cellStyles count="1045">
    <cellStyle name="20% - Акцент1" xfId="1" builtinId="30" customBuiltin="1"/>
    <cellStyle name="20% - Акцент1 2" xfId="2"/>
    <cellStyle name="20% - Акцент1 2 2" xfId="3"/>
    <cellStyle name="20% - Акцент1 2 2 2" xfId="4"/>
    <cellStyle name="20% - Акцент1 2 2 2 2" xfId="5"/>
    <cellStyle name="20% - Акцент1 2 2 2 2 2" xfId="6"/>
    <cellStyle name="20% - Акцент1 2 2 2 3" xfId="7"/>
    <cellStyle name="20% - Акцент1 2 2 2 4" xfId="8"/>
    <cellStyle name="20% - Акцент1 2 2 3" xfId="9"/>
    <cellStyle name="20% - Акцент1 2 2 3 2" xfId="10"/>
    <cellStyle name="20% - Акцент1 2 2 4" xfId="11"/>
    <cellStyle name="20% - Акцент1 2 2 5" xfId="12"/>
    <cellStyle name="20% - Акцент1 2 3" xfId="13"/>
    <cellStyle name="20% - Акцент1 2 3 2" xfId="14"/>
    <cellStyle name="20% - Акцент1 2 3 2 2" xfId="15"/>
    <cellStyle name="20% - Акцент1 2 3 3" xfId="16"/>
    <cellStyle name="20% - Акцент1 2 3 4" xfId="17"/>
    <cellStyle name="20% - Акцент1 2 4" xfId="18"/>
    <cellStyle name="20% - Акцент1 2 4 2" xfId="19"/>
    <cellStyle name="20% - Акцент1 2 4 3" xfId="20"/>
    <cellStyle name="20% - Акцент1 2 5" xfId="21"/>
    <cellStyle name="20% - Акцент1 2 6" xfId="22"/>
    <cellStyle name="20% - Акцент1 3" xfId="23"/>
    <cellStyle name="20% - Акцент1 3 2" xfId="24"/>
    <cellStyle name="20% - Акцент1 3 2 2" xfId="25"/>
    <cellStyle name="20% - Акцент1 3 2 2 2" xfId="26"/>
    <cellStyle name="20% - Акцент1 3 2 2 2 2" xfId="27"/>
    <cellStyle name="20% - Акцент1 3 2 2 3" xfId="28"/>
    <cellStyle name="20% - Акцент1 3 2 2 4" xfId="29"/>
    <cellStyle name="20% - Акцент1 3 2 3" xfId="30"/>
    <cellStyle name="20% - Акцент1 3 2 3 2" xfId="31"/>
    <cellStyle name="20% - Акцент1 3 2 4" xfId="32"/>
    <cellStyle name="20% - Акцент1 3 2 5" xfId="33"/>
    <cellStyle name="20% - Акцент1 3 3" xfId="34"/>
    <cellStyle name="20% - Акцент1 3 3 2" xfId="35"/>
    <cellStyle name="20% - Акцент1 3 3 2 2" xfId="36"/>
    <cellStyle name="20% - Акцент1 3 3 3" xfId="37"/>
    <cellStyle name="20% - Акцент1 3 3 4" xfId="38"/>
    <cellStyle name="20% - Акцент1 3 4" xfId="39"/>
    <cellStyle name="20% - Акцент1 3 4 2" xfId="40"/>
    <cellStyle name="20% - Акцент1 3 4 3" xfId="41"/>
    <cellStyle name="20% - Акцент1 3 5" xfId="42"/>
    <cellStyle name="20% - Акцент1 3 6" xfId="43"/>
    <cellStyle name="20% - Акцент1 4" xfId="44"/>
    <cellStyle name="20% - Акцент1 4 2" xfId="45"/>
    <cellStyle name="20% - Акцент1 4 2 2" xfId="46"/>
    <cellStyle name="20% - Акцент1 4 2 2 2" xfId="47"/>
    <cellStyle name="20% - Акцент1 4 2 3" xfId="48"/>
    <cellStyle name="20% - Акцент1 4 2 4" xfId="49"/>
    <cellStyle name="20% - Акцент1 4 3" xfId="50"/>
    <cellStyle name="20% - Акцент1 4 3 2" xfId="51"/>
    <cellStyle name="20% - Акцент1 4 4" xfId="52"/>
    <cellStyle name="20% - Акцент1 4 5" xfId="53"/>
    <cellStyle name="20% - Акцент1 5" xfId="54"/>
    <cellStyle name="20% - Акцент1 5 2" xfId="55"/>
    <cellStyle name="20% - Акцент1 5 2 2" xfId="56"/>
    <cellStyle name="20% - Акцент1 5 2 2 2" xfId="57"/>
    <cellStyle name="20% - Акцент1 5 2 3" xfId="58"/>
    <cellStyle name="20% - Акцент1 5 2 4" xfId="59"/>
    <cellStyle name="20% - Акцент1 5 3" xfId="60"/>
    <cellStyle name="20% - Акцент1 5 3 2" xfId="61"/>
    <cellStyle name="20% - Акцент1 5 4" xfId="62"/>
    <cellStyle name="20% - Акцент1 5 5" xfId="63"/>
    <cellStyle name="20% - Акцент1 6" xfId="64"/>
    <cellStyle name="20% - Акцент1 6 2" xfId="65"/>
    <cellStyle name="20% - Акцент1 6 2 2" xfId="66"/>
    <cellStyle name="20% - Акцент1 6 3" xfId="67"/>
    <cellStyle name="20% - Акцент1 6 4" xfId="68"/>
    <cellStyle name="20% - Акцент1 7" xfId="69"/>
    <cellStyle name="20% - Акцент1 7 2" xfId="70"/>
    <cellStyle name="20% - Акцент1 8" xfId="71"/>
    <cellStyle name="20% - Акцент1 9" xfId="72"/>
    <cellStyle name="20% - Акцент2" xfId="73" builtinId="34" customBuiltin="1"/>
    <cellStyle name="20% - Акцент2 2" xfId="74"/>
    <cellStyle name="20% - Акцент2 2 2" xfId="75"/>
    <cellStyle name="20% - Акцент2 2 2 2" xfId="76"/>
    <cellStyle name="20% - Акцент2 2 2 2 2" xfId="77"/>
    <cellStyle name="20% - Акцент2 2 2 2 2 2" xfId="78"/>
    <cellStyle name="20% - Акцент2 2 2 2 3" xfId="79"/>
    <cellStyle name="20% - Акцент2 2 2 2 4" xfId="80"/>
    <cellStyle name="20% - Акцент2 2 2 3" xfId="81"/>
    <cellStyle name="20% - Акцент2 2 2 3 2" xfId="82"/>
    <cellStyle name="20% - Акцент2 2 2 4" xfId="83"/>
    <cellStyle name="20% - Акцент2 2 2 5" xfId="84"/>
    <cellStyle name="20% - Акцент2 2 3" xfId="85"/>
    <cellStyle name="20% - Акцент2 2 3 2" xfId="86"/>
    <cellStyle name="20% - Акцент2 2 3 2 2" xfId="87"/>
    <cellStyle name="20% - Акцент2 2 3 3" xfId="88"/>
    <cellStyle name="20% - Акцент2 2 3 4" xfId="89"/>
    <cellStyle name="20% - Акцент2 2 4" xfId="90"/>
    <cellStyle name="20% - Акцент2 2 4 2" xfId="91"/>
    <cellStyle name="20% - Акцент2 2 4 3" xfId="92"/>
    <cellStyle name="20% - Акцент2 2 5" xfId="93"/>
    <cellStyle name="20% - Акцент2 2 6" xfId="94"/>
    <cellStyle name="20% - Акцент2 3" xfId="95"/>
    <cellStyle name="20% - Акцент2 3 2" xfId="96"/>
    <cellStyle name="20% - Акцент2 3 2 2" xfId="97"/>
    <cellStyle name="20% - Акцент2 3 2 2 2" xfId="98"/>
    <cellStyle name="20% - Акцент2 3 2 2 2 2" xfId="99"/>
    <cellStyle name="20% - Акцент2 3 2 2 3" xfId="100"/>
    <cellStyle name="20% - Акцент2 3 2 2 4" xfId="101"/>
    <cellStyle name="20% - Акцент2 3 2 3" xfId="102"/>
    <cellStyle name="20% - Акцент2 3 2 3 2" xfId="103"/>
    <cellStyle name="20% - Акцент2 3 2 4" xfId="104"/>
    <cellStyle name="20% - Акцент2 3 2 5" xfId="105"/>
    <cellStyle name="20% - Акцент2 3 3" xfId="106"/>
    <cellStyle name="20% - Акцент2 3 3 2" xfId="107"/>
    <cellStyle name="20% - Акцент2 3 3 2 2" xfId="108"/>
    <cellStyle name="20% - Акцент2 3 3 3" xfId="109"/>
    <cellStyle name="20% - Акцент2 3 3 4" xfId="110"/>
    <cellStyle name="20% - Акцент2 3 4" xfId="111"/>
    <cellStyle name="20% - Акцент2 3 4 2" xfId="112"/>
    <cellStyle name="20% - Акцент2 3 4 3" xfId="113"/>
    <cellStyle name="20% - Акцент2 3 5" xfId="114"/>
    <cellStyle name="20% - Акцент2 3 6" xfId="115"/>
    <cellStyle name="20% - Акцент2 4" xfId="116"/>
    <cellStyle name="20% - Акцент2 4 2" xfId="117"/>
    <cellStyle name="20% - Акцент2 4 2 2" xfId="118"/>
    <cellStyle name="20% - Акцент2 4 2 2 2" xfId="119"/>
    <cellStyle name="20% - Акцент2 4 2 3" xfId="120"/>
    <cellStyle name="20% - Акцент2 4 2 4" xfId="121"/>
    <cellStyle name="20% - Акцент2 4 3" xfId="122"/>
    <cellStyle name="20% - Акцент2 4 3 2" xfId="123"/>
    <cellStyle name="20% - Акцент2 4 4" xfId="124"/>
    <cellStyle name="20% - Акцент2 4 5" xfId="125"/>
    <cellStyle name="20% - Акцент2 5" xfId="126"/>
    <cellStyle name="20% - Акцент2 5 2" xfId="127"/>
    <cellStyle name="20% - Акцент2 5 2 2" xfId="128"/>
    <cellStyle name="20% - Акцент2 5 2 2 2" xfId="129"/>
    <cellStyle name="20% - Акцент2 5 2 3" xfId="130"/>
    <cellStyle name="20% - Акцент2 5 2 4" xfId="131"/>
    <cellStyle name="20% - Акцент2 5 3" xfId="132"/>
    <cellStyle name="20% - Акцент2 5 3 2" xfId="133"/>
    <cellStyle name="20% - Акцент2 5 4" xfId="134"/>
    <cellStyle name="20% - Акцент2 5 5" xfId="135"/>
    <cellStyle name="20% - Акцент2 6" xfId="136"/>
    <cellStyle name="20% - Акцент2 6 2" xfId="137"/>
    <cellStyle name="20% - Акцент2 6 2 2" xfId="138"/>
    <cellStyle name="20% - Акцент2 6 3" xfId="139"/>
    <cellStyle name="20% - Акцент2 6 4" xfId="140"/>
    <cellStyle name="20% - Акцент2 7" xfId="141"/>
    <cellStyle name="20% - Акцент2 7 2" xfId="142"/>
    <cellStyle name="20% - Акцент2 8" xfId="143"/>
    <cellStyle name="20% - Акцент2 9" xfId="144"/>
    <cellStyle name="20% - Акцент3" xfId="145" builtinId="38" customBuiltin="1"/>
    <cellStyle name="20% - Акцент3 2" xfId="146"/>
    <cellStyle name="20% - Акцент3 2 2" xfId="147"/>
    <cellStyle name="20% - Акцент3 2 2 2" xfId="148"/>
    <cellStyle name="20% - Акцент3 2 2 2 2" xfId="149"/>
    <cellStyle name="20% - Акцент3 2 2 2 2 2" xfId="150"/>
    <cellStyle name="20% - Акцент3 2 2 2 3" xfId="151"/>
    <cellStyle name="20% - Акцент3 2 2 2 4" xfId="152"/>
    <cellStyle name="20% - Акцент3 2 2 3" xfId="153"/>
    <cellStyle name="20% - Акцент3 2 2 3 2" xfId="154"/>
    <cellStyle name="20% - Акцент3 2 2 4" xfId="155"/>
    <cellStyle name="20% - Акцент3 2 2 5" xfId="156"/>
    <cellStyle name="20% - Акцент3 2 3" xfId="157"/>
    <cellStyle name="20% - Акцент3 2 3 2" xfId="158"/>
    <cellStyle name="20% - Акцент3 2 3 2 2" xfId="159"/>
    <cellStyle name="20% - Акцент3 2 3 3" xfId="160"/>
    <cellStyle name="20% - Акцент3 2 3 4" xfId="161"/>
    <cellStyle name="20% - Акцент3 2 4" xfId="162"/>
    <cellStyle name="20% - Акцент3 2 4 2" xfId="163"/>
    <cellStyle name="20% - Акцент3 2 4 3" xfId="164"/>
    <cellStyle name="20% - Акцент3 2 5" xfId="165"/>
    <cellStyle name="20% - Акцент3 2 6" xfId="166"/>
    <cellStyle name="20% - Акцент3 3" xfId="167"/>
    <cellStyle name="20% - Акцент3 3 2" xfId="168"/>
    <cellStyle name="20% - Акцент3 3 2 2" xfId="169"/>
    <cellStyle name="20% - Акцент3 3 2 2 2" xfId="170"/>
    <cellStyle name="20% - Акцент3 3 2 2 2 2" xfId="171"/>
    <cellStyle name="20% - Акцент3 3 2 2 3" xfId="172"/>
    <cellStyle name="20% - Акцент3 3 2 2 4" xfId="173"/>
    <cellStyle name="20% - Акцент3 3 2 3" xfId="174"/>
    <cellStyle name="20% - Акцент3 3 2 3 2" xfId="175"/>
    <cellStyle name="20% - Акцент3 3 2 4" xfId="176"/>
    <cellStyle name="20% - Акцент3 3 2 5" xfId="177"/>
    <cellStyle name="20% - Акцент3 3 3" xfId="178"/>
    <cellStyle name="20% - Акцент3 3 3 2" xfId="179"/>
    <cellStyle name="20% - Акцент3 3 3 2 2" xfId="180"/>
    <cellStyle name="20% - Акцент3 3 3 3" xfId="181"/>
    <cellStyle name="20% - Акцент3 3 3 4" xfId="182"/>
    <cellStyle name="20% - Акцент3 3 4" xfId="183"/>
    <cellStyle name="20% - Акцент3 3 4 2" xfId="184"/>
    <cellStyle name="20% - Акцент3 3 4 3" xfId="185"/>
    <cellStyle name="20% - Акцент3 3 5" xfId="186"/>
    <cellStyle name="20% - Акцент3 3 6" xfId="187"/>
    <cellStyle name="20% - Акцент3 4" xfId="188"/>
    <cellStyle name="20% - Акцент3 4 2" xfId="189"/>
    <cellStyle name="20% - Акцент3 4 2 2" xfId="190"/>
    <cellStyle name="20% - Акцент3 4 2 2 2" xfId="191"/>
    <cellStyle name="20% - Акцент3 4 2 3" xfId="192"/>
    <cellStyle name="20% - Акцент3 4 2 4" xfId="193"/>
    <cellStyle name="20% - Акцент3 4 3" xfId="194"/>
    <cellStyle name="20% - Акцент3 4 3 2" xfId="195"/>
    <cellStyle name="20% - Акцент3 4 4" xfId="196"/>
    <cellStyle name="20% - Акцент3 4 5" xfId="197"/>
    <cellStyle name="20% - Акцент3 5" xfId="198"/>
    <cellStyle name="20% - Акцент3 5 2" xfId="199"/>
    <cellStyle name="20% - Акцент3 5 2 2" xfId="200"/>
    <cellStyle name="20% - Акцент3 5 2 2 2" xfId="201"/>
    <cellStyle name="20% - Акцент3 5 2 3" xfId="202"/>
    <cellStyle name="20% - Акцент3 5 2 4" xfId="203"/>
    <cellStyle name="20% - Акцент3 5 3" xfId="204"/>
    <cellStyle name="20% - Акцент3 5 3 2" xfId="205"/>
    <cellStyle name="20% - Акцент3 5 4" xfId="206"/>
    <cellStyle name="20% - Акцент3 5 5" xfId="207"/>
    <cellStyle name="20% - Акцент3 6" xfId="208"/>
    <cellStyle name="20% - Акцент3 6 2" xfId="209"/>
    <cellStyle name="20% - Акцент3 6 2 2" xfId="210"/>
    <cellStyle name="20% - Акцент3 6 3" xfId="211"/>
    <cellStyle name="20% - Акцент3 6 4" xfId="212"/>
    <cellStyle name="20% - Акцент3 7" xfId="213"/>
    <cellStyle name="20% - Акцент3 7 2" xfId="214"/>
    <cellStyle name="20% - Акцент3 8" xfId="215"/>
    <cellStyle name="20% - Акцент3 9" xfId="216"/>
    <cellStyle name="20% - Акцент4" xfId="217" builtinId="42" customBuiltin="1"/>
    <cellStyle name="20% - Акцент4 2" xfId="218"/>
    <cellStyle name="20% - Акцент4 2 2" xfId="219"/>
    <cellStyle name="20% - Акцент4 2 2 2" xfId="220"/>
    <cellStyle name="20% - Акцент4 2 2 2 2" xfId="221"/>
    <cellStyle name="20% - Акцент4 2 2 2 2 2" xfId="222"/>
    <cellStyle name="20% - Акцент4 2 2 2 3" xfId="223"/>
    <cellStyle name="20% - Акцент4 2 2 2 4" xfId="224"/>
    <cellStyle name="20% - Акцент4 2 2 3" xfId="225"/>
    <cellStyle name="20% - Акцент4 2 2 3 2" xfId="226"/>
    <cellStyle name="20% - Акцент4 2 2 4" xfId="227"/>
    <cellStyle name="20% - Акцент4 2 2 5" xfId="228"/>
    <cellStyle name="20% - Акцент4 2 3" xfId="229"/>
    <cellStyle name="20% - Акцент4 2 3 2" xfId="230"/>
    <cellStyle name="20% - Акцент4 2 3 2 2" xfId="231"/>
    <cellStyle name="20% - Акцент4 2 3 3" xfId="232"/>
    <cellStyle name="20% - Акцент4 2 3 4" xfId="233"/>
    <cellStyle name="20% - Акцент4 2 4" xfId="234"/>
    <cellStyle name="20% - Акцент4 2 4 2" xfId="235"/>
    <cellStyle name="20% - Акцент4 2 4 3" xfId="236"/>
    <cellStyle name="20% - Акцент4 2 5" xfId="237"/>
    <cellStyle name="20% - Акцент4 2 6" xfId="238"/>
    <cellStyle name="20% - Акцент4 3" xfId="239"/>
    <cellStyle name="20% - Акцент4 3 2" xfId="240"/>
    <cellStyle name="20% - Акцент4 3 2 2" xfId="241"/>
    <cellStyle name="20% - Акцент4 3 2 2 2" xfId="242"/>
    <cellStyle name="20% - Акцент4 3 2 2 2 2" xfId="243"/>
    <cellStyle name="20% - Акцент4 3 2 2 3" xfId="244"/>
    <cellStyle name="20% - Акцент4 3 2 2 4" xfId="245"/>
    <cellStyle name="20% - Акцент4 3 2 3" xfId="246"/>
    <cellStyle name="20% - Акцент4 3 2 3 2" xfId="247"/>
    <cellStyle name="20% - Акцент4 3 2 4" xfId="248"/>
    <cellStyle name="20% - Акцент4 3 2 5" xfId="249"/>
    <cellStyle name="20% - Акцент4 3 3" xfId="250"/>
    <cellStyle name="20% - Акцент4 3 3 2" xfId="251"/>
    <cellStyle name="20% - Акцент4 3 3 2 2" xfId="252"/>
    <cellStyle name="20% - Акцент4 3 3 3" xfId="253"/>
    <cellStyle name="20% - Акцент4 3 3 4" xfId="254"/>
    <cellStyle name="20% - Акцент4 3 4" xfId="255"/>
    <cellStyle name="20% - Акцент4 3 4 2" xfId="256"/>
    <cellStyle name="20% - Акцент4 3 4 3" xfId="257"/>
    <cellStyle name="20% - Акцент4 3 5" xfId="258"/>
    <cellStyle name="20% - Акцент4 3 6" xfId="259"/>
    <cellStyle name="20% - Акцент4 4" xfId="260"/>
    <cellStyle name="20% - Акцент4 4 2" xfId="261"/>
    <cellStyle name="20% - Акцент4 4 2 2" xfId="262"/>
    <cellStyle name="20% - Акцент4 4 2 2 2" xfId="263"/>
    <cellStyle name="20% - Акцент4 4 2 3" xfId="264"/>
    <cellStyle name="20% - Акцент4 4 2 4" xfId="265"/>
    <cellStyle name="20% - Акцент4 4 3" xfId="266"/>
    <cellStyle name="20% - Акцент4 4 3 2" xfId="267"/>
    <cellStyle name="20% - Акцент4 4 4" xfId="268"/>
    <cellStyle name="20% - Акцент4 4 5" xfId="269"/>
    <cellStyle name="20% - Акцент4 5" xfId="270"/>
    <cellStyle name="20% - Акцент4 5 2" xfId="271"/>
    <cellStyle name="20% - Акцент4 5 2 2" xfId="272"/>
    <cellStyle name="20% - Акцент4 5 2 2 2" xfId="273"/>
    <cellStyle name="20% - Акцент4 5 2 3" xfId="274"/>
    <cellStyle name="20% - Акцент4 5 2 4" xfId="275"/>
    <cellStyle name="20% - Акцент4 5 3" xfId="276"/>
    <cellStyle name="20% - Акцент4 5 3 2" xfId="277"/>
    <cellStyle name="20% - Акцент4 5 4" xfId="278"/>
    <cellStyle name="20% - Акцент4 5 5" xfId="279"/>
    <cellStyle name="20% - Акцент4 6" xfId="280"/>
    <cellStyle name="20% - Акцент4 6 2" xfId="281"/>
    <cellStyle name="20% - Акцент4 6 2 2" xfId="282"/>
    <cellStyle name="20% - Акцент4 6 3" xfId="283"/>
    <cellStyle name="20% - Акцент4 6 4" xfId="284"/>
    <cellStyle name="20% - Акцент4 7" xfId="285"/>
    <cellStyle name="20% - Акцент4 7 2" xfId="286"/>
    <cellStyle name="20% - Акцент4 8" xfId="287"/>
    <cellStyle name="20% - Акцент4 9" xfId="288"/>
    <cellStyle name="20% - Акцент5" xfId="289" builtinId="46" customBuiltin="1"/>
    <cellStyle name="20% - Акцент5 2" xfId="290"/>
    <cellStyle name="20% - Акцент5 2 2" xfId="291"/>
    <cellStyle name="20% - Акцент5 2 2 2" xfId="292"/>
    <cellStyle name="20% - Акцент5 2 2 2 2" xfId="293"/>
    <cellStyle name="20% - Акцент5 2 2 2 2 2" xfId="294"/>
    <cellStyle name="20% - Акцент5 2 2 2 3" xfId="295"/>
    <cellStyle name="20% - Акцент5 2 2 2 4" xfId="296"/>
    <cellStyle name="20% - Акцент5 2 2 3" xfId="297"/>
    <cellStyle name="20% - Акцент5 2 2 3 2" xfId="298"/>
    <cellStyle name="20% - Акцент5 2 2 4" xfId="299"/>
    <cellStyle name="20% - Акцент5 2 2 5" xfId="300"/>
    <cellStyle name="20% - Акцент5 2 3" xfId="301"/>
    <cellStyle name="20% - Акцент5 2 3 2" xfId="302"/>
    <cellStyle name="20% - Акцент5 2 3 2 2" xfId="303"/>
    <cellStyle name="20% - Акцент5 2 3 3" xfId="304"/>
    <cellStyle name="20% - Акцент5 2 3 4" xfId="305"/>
    <cellStyle name="20% - Акцент5 2 4" xfId="306"/>
    <cellStyle name="20% - Акцент5 2 4 2" xfId="307"/>
    <cellStyle name="20% - Акцент5 2 4 3" xfId="308"/>
    <cellStyle name="20% - Акцент5 2 5" xfId="309"/>
    <cellStyle name="20% - Акцент5 2 6" xfId="310"/>
    <cellStyle name="20% - Акцент5 3" xfId="311"/>
    <cellStyle name="20% - Акцент5 3 2" xfId="312"/>
    <cellStyle name="20% - Акцент5 3 2 2" xfId="313"/>
    <cellStyle name="20% - Акцент5 3 2 2 2" xfId="314"/>
    <cellStyle name="20% - Акцент5 3 2 2 2 2" xfId="315"/>
    <cellStyle name="20% - Акцент5 3 2 2 3" xfId="316"/>
    <cellStyle name="20% - Акцент5 3 2 2 4" xfId="317"/>
    <cellStyle name="20% - Акцент5 3 2 3" xfId="318"/>
    <cellStyle name="20% - Акцент5 3 2 3 2" xfId="319"/>
    <cellStyle name="20% - Акцент5 3 2 4" xfId="320"/>
    <cellStyle name="20% - Акцент5 3 2 5" xfId="321"/>
    <cellStyle name="20% - Акцент5 3 3" xfId="322"/>
    <cellStyle name="20% - Акцент5 3 3 2" xfId="323"/>
    <cellStyle name="20% - Акцент5 3 3 2 2" xfId="324"/>
    <cellStyle name="20% - Акцент5 3 3 3" xfId="325"/>
    <cellStyle name="20% - Акцент5 3 3 4" xfId="326"/>
    <cellStyle name="20% - Акцент5 3 4" xfId="327"/>
    <cellStyle name="20% - Акцент5 3 4 2" xfId="328"/>
    <cellStyle name="20% - Акцент5 3 4 3" xfId="329"/>
    <cellStyle name="20% - Акцент5 3 5" xfId="330"/>
    <cellStyle name="20% - Акцент5 3 6" xfId="331"/>
    <cellStyle name="20% - Акцент5 4" xfId="332"/>
    <cellStyle name="20% - Акцент5 4 2" xfId="333"/>
    <cellStyle name="20% - Акцент5 4 2 2" xfId="334"/>
    <cellStyle name="20% - Акцент5 4 2 2 2" xfId="335"/>
    <cellStyle name="20% - Акцент5 4 2 3" xfId="336"/>
    <cellStyle name="20% - Акцент5 4 2 4" xfId="337"/>
    <cellStyle name="20% - Акцент5 4 3" xfId="338"/>
    <cellStyle name="20% - Акцент5 4 3 2" xfId="339"/>
    <cellStyle name="20% - Акцент5 4 4" xfId="340"/>
    <cellStyle name="20% - Акцент5 4 5" xfId="341"/>
    <cellStyle name="20% - Акцент5 5" xfId="342"/>
    <cellStyle name="20% - Акцент5 5 2" xfId="343"/>
    <cellStyle name="20% - Акцент5 5 2 2" xfId="344"/>
    <cellStyle name="20% - Акцент5 5 2 2 2" xfId="345"/>
    <cellStyle name="20% - Акцент5 5 2 3" xfId="346"/>
    <cellStyle name="20% - Акцент5 5 2 4" xfId="347"/>
    <cellStyle name="20% - Акцент5 5 3" xfId="348"/>
    <cellStyle name="20% - Акцент5 5 3 2" xfId="349"/>
    <cellStyle name="20% - Акцент5 5 4" xfId="350"/>
    <cellStyle name="20% - Акцент5 5 5" xfId="351"/>
    <cellStyle name="20% - Акцент5 6" xfId="352"/>
    <cellStyle name="20% - Акцент5 6 2" xfId="353"/>
    <cellStyle name="20% - Акцент5 6 2 2" xfId="354"/>
    <cellStyle name="20% - Акцент5 6 3" xfId="355"/>
    <cellStyle name="20% - Акцент5 6 4" xfId="356"/>
    <cellStyle name="20% - Акцент5 7" xfId="357"/>
    <cellStyle name="20% - Акцент5 7 2" xfId="358"/>
    <cellStyle name="20% - Акцент5 8" xfId="359"/>
    <cellStyle name="20% - Акцент5 9" xfId="360"/>
    <cellStyle name="20% - Акцент6" xfId="361" builtinId="50" customBuiltin="1"/>
    <cellStyle name="20% - Акцент6 2" xfId="362"/>
    <cellStyle name="20% - Акцент6 2 2" xfId="363"/>
    <cellStyle name="20% - Акцент6 2 2 2" xfId="364"/>
    <cellStyle name="20% - Акцент6 2 2 2 2" xfId="365"/>
    <cellStyle name="20% - Акцент6 2 2 2 2 2" xfId="366"/>
    <cellStyle name="20% - Акцент6 2 2 2 3" xfId="367"/>
    <cellStyle name="20% - Акцент6 2 2 2 4" xfId="368"/>
    <cellStyle name="20% - Акцент6 2 2 3" xfId="369"/>
    <cellStyle name="20% - Акцент6 2 2 3 2" xfId="370"/>
    <cellStyle name="20% - Акцент6 2 2 4" xfId="371"/>
    <cellStyle name="20% - Акцент6 2 2 5" xfId="372"/>
    <cellStyle name="20% - Акцент6 2 3" xfId="373"/>
    <cellStyle name="20% - Акцент6 2 3 2" xfId="374"/>
    <cellStyle name="20% - Акцент6 2 3 2 2" xfId="375"/>
    <cellStyle name="20% - Акцент6 2 3 3" xfId="376"/>
    <cellStyle name="20% - Акцент6 2 3 4" xfId="377"/>
    <cellStyle name="20% - Акцент6 2 4" xfId="378"/>
    <cellStyle name="20% - Акцент6 2 4 2" xfId="379"/>
    <cellStyle name="20% - Акцент6 2 4 3" xfId="380"/>
    <cellStyle name="20% - Акцент6 2 5" xfId="381"/>
    <cellStyle name="20% - Акцент6 2 6" xfId="382"/>
    <cellStyle name="20% - Акцент6 3" xfId="383"/>
    <cellStyle name="20% - Акцент6 3 2" xfId="384"/>
    <cellStyle name="20% - Акцент6 3 2 2" xfId="385"/>
    <cellStyle name="20% - Акцент6 3 2 2 2" xfId="386"/>
    <cellStyle name="20% - Акцент6 3 2 2 2 2" xfId="387"/>
    <cellStyle name="20% - Акцент6 3 2 2 3" xfId="388"/>
    <cellStyle name="20% - Акцент6 3 2 2 4" xfId="389"/>
    <cellStyle name="20% - Акцент6 3 2 3" xfId="390"/>
    <cellStyle name="20% - Акцент6 3 2 3 2" xfId="391"/>
    <cellStyle name="20% - Акцент6 3 2 4" xfId="392"/>
    <cellStyle name="20% - Акцент6 3 2 5" xfId="393"/>
    <cellStyle name="20% - Акцент6 3 3" xfId="394"/>
    <cellStyle name="20% - Акцент6 3 3 2" xfId="395"/>
    <cellStyle name="20% - Акцент6 3 3 2 2" xfId="396"/>
    <cellStyle name="20% - Акцент6 3 3 3" xfId="397"/>
    <cellStyle name="20% - Акцент6 3 3 4" xfId="398"/>
    <cellStyle name="20% - Акцент6 3 4" xfId="399"/>
    <cellStyle name="20% - Акцент6 3 4 2" xfId="400"/>
    <cellStyle name="20% - Акцент6 3 4 3" xfId="401"/>
    <cellStyle name="20% - Акцент6 3 5" xfId="402"/>
    <cellStyle name="20% - Акцент6 3 6" xfId="403"/>
    <cellStyle name="20% - Акцент6 4" xfId="404"/>
    <cellStyle name="20% - Акцент6 4 2" xfId="405"/>
    <cellStyle name="20% - Акцент6 4 2 2" xfId="406"/>
    <cellStyle name="20% - Акцент6 4 2 2 2" xfId="407"/>
    <cellStyle name="20% - Акцент6 4 2 3" xfId="408"/>
    <cellStyle name="20% - Акцент6 4 2 4" xfId="409"/>
    <cellStyle name="20% - Акцент6 4 3" xfId="410"/>
    <cellStyle name="20% - Акцент6 4 3 2" xfId="411"/>
    <cellStyle name="20% - Акцент6 4 4" xfId="412"/>
    <cellStyle name="20% - Акцент6 4 5" xfId="413"/>
    <cellStyle name="20% - Акцент6 5" xfId="414"/>
    <cellStyle name="20% - Акцент6 5 2" xfId="415"/>
    <cellStyle name="20% - Акцент6 5 2 2" xfId="416"/>
    <cellStyle name="20% - Акцент6 5 2 2 2" xfId="417"/>
    <cellStyle name="20% - Акцент6 5 2 3" xfId="418"/>
    <cellStyle name="20% - Акцент6 5 2 4" xfId="419"/>
    <cellStyle name="20% - Акцент6 5 3" xfId="420"/>
    <cellStyle name="20% - Акцент6 5 3 2" xfId="421"/>
    <cellStyle name="20% - Акцент6 5 4" xfId="422"/>
    <cellStyle name="20% - Акцент6 5 5" xfId="423"/>
    <cellStyle name="20% - Акцент6 6" xfId="424"/>
    <cellStyle name="20% - Акцент6 6 2" xfId="425"/>
    <cellStyle name="20% - Акцент6 6 2 2" xfId="426"/>
    <cellStyle name="20% - Акцент6 6 3" xfId="427"/>
    <cellStyle name="20% - Акцент6 6 4" xfId="428"/>
    <cellStyle name="20% - Акцент6 7" xfId="429"/>
    <cellStyle name="20% - Акцент6 7 2" xfId="430"/>
    <cellStyle name="20% - Акцент6 8" xfId="431"/>
    <cellStyle name="20% - Акцент6 9" xfId="432"/>
    <cellStyle name="40% - Акцент1" xfId="433" builtinId="31" customBuiltin="1"/>
    <cellStyle name="40% - Акцент1 2" xfId="434"/>
    <cellStyle name="40% - Акцент1 2 2" xfId="435"/>
    <cellStyle name="40% - Акцент1 2 2 2" xfId="436"/>
    <cellStyle name="40% - Акцент1 2 2 2 2" xfId="437"/>
    <cellStyle name="40% - Акцент1 2 2 2 2 2" xfId="438"/>
    <cellStyle name="40% - Акцент1 2 2 2 3" xfId="439"/>
    <cellStyle name="40% - Акцент1 2 2 2 4" xfId="440"/>
    <cellStyle name="40% - Акцент1 2 2 3" xfId="441"/>
    <cellStyle name="40% - Акцент1 2 2 3 2" xfId="442"/>
    <cellStyle name="40% - Акцент1 2 2 4" xfId="443"/>
    <cellStyle name="40% - Акцент1 2 2 5" xfId="444"/>
    <cellStyle name="40% - Акцент1 2 3" xfId="445"/>
    <cellStyle name="40% - Акцент1 2 3 2" xfId="446"/>
    <cellStyle name="40% - Акцент1 2 3 2 2" xfId="447"/>
    <cellStyle name="40% - Акцент1 2 3 3" xfId="448"/>
    <cellStyle name="40% - Акцент1 2 3 4" xfId="449"/>
    <cellStyle name="40% - Акцент1 2 4" xfId="450"/>
    <cellStyle name="40% - Акцент1 2 4 2" xfId="451"/>
    <cellStyle name="40% - Акцент1 2 4 3" xfId="452"/>
    <cellStyle name="40% - Акцент1 2 5" xfId="453"/>
    <cellStyle name="40% - Акцент1 2 6" xfId="454"/>
    <cellStyle name="40% - Акцент1 3" xfId="455"/>
    <cellStyle name="40% - Акцент1 3 2" xfId="456"/>
    <cellStyle name="40% - Акцент1 3 2 2" xfId="457"/>
    <cellStyle name="40% - Акцент1 3 2 2 2" xfId="458"/>
    <cellStyle name="40% - Акцент1 3 2 2 2 2" xfId="459"/>
    <cellStyle name="40% - Акцент1 3 2 2 3" xfId="460"/>
    <cellStyle name="40% - Акцент1 3 2 2 4" xfId="461"/>
    <cellStyle name="40% - Акцент1 3 2 3" xfId="462"/>
    <cellStyle name="40% - Акцент1 3 2 3 2" xfId="463"/>
    <cellStyle name="40% - Акцент1 3 2 4" xfId="464"/>
    <cellStyle name="40% - Акцент1 3 2 5" xfId="465"/>
    <cellStyle name="40% - Акцент1 3 3" xfId="466"/>
    <cellStyle name="40% - Акцент1 3 3 2" xfId="467"/>
    <cellStyle name="40% - Акцент1 3 3 2 2" xfId="468"/>
    <cellStyle name="40% - Акцент1 3 3 3" xfId="469"/>
    <cellStyle name="40% - Акцент1 3 3 4" xfId="470"/>
    <cellStyle name="40% - Акцент1 3 4" xfId="471"/>
    <cellStyle name="40% - Акцент1 3 4 2" xfId="472"/>
    <cellStyle name="40% - Акцент1 3 4 3" xfId="473"/>
    <cellStyle name="40% - Акцент1 3 5" xfId="474"/>
    <cellStyle name="40% - Акцент1 3 6" xfId="475"/>
    <cellStyle name="40% - Акцент1 4" xfId="476"/>
    <cellStyle name="40% - Акцент1 4 2" xfId="477"/>
    <cellStyle name="40% - Акцент1 4 2 2" xfId="478"/>
    <cellStyle name="40% - Акцент1 4 2 2 2" xfId="479"/>
    <cellStyle name="40% - Акцент1 4 2 3" xfId="480"/>
    <cellStyle name="40% - Акцент1 4 2 4" xfId="481"/>
    <cellStyle name="40% - Акцент1 4 3" xfId="482"/>
    <cellStyle name="40% - Акцент1 4 3 2" xfId="483"/>
    <cellStyle name="40% - Акцент1 4 4" xfId="484"/>
    <cellStyle name="40% - Акцент1 4 5" xfId="485"/>
    <cellStyle name="40% - Акцент1 5" xfId="486"/>
    <cellStyle name="40% - Акцент1 5 2" xfId="487"/>
    <cellStyle name="40% - Акцент1 5 2 2" xfId="488"/>
    <cellStyle name="40% - Акцент1 5 2 2 2" xfId="489"/>
    <cellStyle name="40% - Акцент1 5 2 3" xfId="490"/>
    <cellStyle name="40% - Акцент1 5 2 4" xfId="491"/>
    <cellStyle name="40% - Акцент1 5 3" xfId="492"/>
    <cellStyle name="40% - Акцент1 5 3 2" xfId="493"/>
    <cellStyle name="40% - Акцент1 5 4" xfId="494"/>
    <cellStyle name="40% - Акцент1 5 5" xfId="495"/>
    <cellStyle name="40% - Акцент1 6" xfId="496"/>
    <cellStyle name="40% - Акцент1 6 2" xfId="497"/>
    <cellStyle name="40% - Акцент1 6 2 2" xfId="498"/>
    <cellStyle name="40% - Акцент1 6 3" xfId="499"/>
    <cellStyle name="40% - Акцент1 6 4" xfId="500"/>
    <cellStyle name="40% - Акцент1 7" xfId="501"/>
    <cellStyle name="40% - Акцент1 7 2" xfId="502"/>
    <cellStyle name="40% - Акцент1 8" xfId="503"/>
    <cellStyle name="40% - Акцент1 9" xfId="504"/>
    <cellStyle name="40% - Акцент2" xfId="505" builtinId="35" customBuiltin="1"/>
    <cellStyle name="40% - Акцент2 2" xfId="506"/>
    <cellStyle name="40% - Акцент2 2 2" xfId="507"/>
    <cellStyle name="40% - Акцент2 2 2 2" xfId="508"/>
    <cellStyle name="40% - Акцент2 2 2 2 2" xfId="509"/>
    <cellStyle name="40% - Акцент2 2 2 2 2 2" xfId="510"/>
    <cellStyle name="40% - Акцент2 2 2 2 3" xfId="511"/>
    <cellStyle name="40% - Акцент2 2 2 2 4" xfId="512"/>
    <cellStyle name="40% - Акцент2 2 2 3" xfId="513"/>
    <cellStyle name="40% - Акцент2 2 2 3 2" xfId="514"/>
    <cellStyle name="40% - Акцент2 2 2 4" xfId="515"/>
    <cellStyle name="40% - Акцент2 2 2 5" xfId="516"/>
    <cellStyle name="40% - Акцент2 2 3" xfId="517"/>
    <cellStyle name="40% - Акцент2 2 3 2" xfId="518"/>
    <cellStyle name="40% - Акцент2 2 3 2 2" xfId="519"/>
    <cellStyle name="40% - Акцент2 2 3 3" xfId="520"/>
    <cellStyle name="40% - Акцент2 2 3 4" xfId="521"/>
    <cellStyle name="40% - Акцент2 2 4" xfId="522"/>
    <cellStyle name="40% - Акцент2 2 4 2" xfId="523"/>
    <cellStyle name="40% - Акцент2 2 4 3" xfId="524"/>
    <cellStyle name="40% - Акцент2 2 5" xfId="525"/>
    <cellStyle name="40% - Акцент2 2 6" xfId="526"/>
    <cellStyle name="40% - Акцент2 3" xfId="527"/>
    <cellStyle name="40% - Акцент2 3 2" xfId="528"/>
    <cellStyle name="40% - Акцент2 3 2 2" xfId="529"/>
    <cellStyle name="40% - Акцент2 3 2 2 2" xfId="530"/>
    <cellStyle name="40% - Акцент2 3 2 2 2 2" xfId="531"/>
    <cellStyle name="40% - Акцент2 3 2 2 3" xfId="532"/>
    <cellStyle name="40% - Акцент2 3 2 2 4" xfId="533"/>
    <cellStyle name="40% - Акцент2 3 2 3" xfId="534"/>
    <cellStyle name="40% - Акцент2 3 2 3 2" xfId="535"/>
    <cellStyle name="40% - Акцент2 3 2 4" xfId="536"/>
    <cellStyle name="40% - Акцент2 3 2 5" xfId="537"/>
    <cellStyle name="40% - Акцент2 3 3" xfId="538"/>
    <cellStyle name="40% - Акцент2 3 3 2" xfId="539"/>
    <cellStyle name="40% - Акцент2 3 3 2 2" xfId="540"/>
    <cellStyle name="40% - Акцент2 3 3 3" xfId="541"/>
    <cellStyle name="40% - Акцент2 3 3 4" xfId="542"/>
    <cellStyle name="40% - Акцент2 3 4" xfId="543"/>
    <cellStyle name="40% - Акцент2 3 4 2" xfId="544"/>
    <cellStyle name="40% - Акцент2 3 4 3" xfId="545"/>
    <cellStyle name="40% - Акцент2 3 5" xfId="546"/>
    <cellStyle name="40% - Акцент2 3 6" xfId="547"/>
    <cellStyle name="40% - Акцент2 4" xfId="548"/>
    <cellStyle name="40% - Акцент2 4 2" xfId="549"/>
    <cellStyle name="40% - Акцент2 4 2 2" xfId="550"/>
    <cellStyle name="40% - Акцент2 4 2 2 2" xfId="551"/>
    <cellStyle name="40% - Акцент2 4 2 3" xfId="552"/>
    <cellStyle name="40% - Акцент2 4 2 4" xfId="553"/>
    <cellStyle name="40% - Акцент2 4 3" xfId="554"/>
    <cellStyle name="40% - Акцент2 4 3 2" xfId="555"/>
    <cellStyle name="40% - Акцент2 4 4" xfId="556"/>
    <cellStyle name="40% - Акцент2 4 5" xfId="557"/>
    <cellStyle name="40% - Акцент2 5" xfId="558"/>
    <cellStyle name="40% - Акцент2 5 2" xfId="559"/>
    <cellStyle name="40% - Акцент2 5 2 2" xfId="560"/>
    <cellStyle name="40% - Акцент2 5 2 2 2" xfId="561"/>
    <cellStyle name="40% - Акцент2 5 2 3" xfId="562"/>
    <cellStyle name="40% - Акцент2 5 2 4" xfId="563"/>
    <cellStyle name="40% - Акцент2 5 3" xfId="564"/>
    <cellStyle name="40% - Акцент2 5 3 2" xfId="565"/>
    <cellStyle name="40% - Акцент2 5 4" xfId="566"/>
    <cellStyle name="40% - Акцент2 5 5" xfId="567"/>
    <cellStyle name="40% - Акцент2 6" xfId="568"/>
    <cellStyle name="40% - Акцент2 6 2" xfId="569"/>
    <cellStyle name="40% - Акцент2 6 2 2" xfId="570"/>
    <cellStyle name="40% - Акцент2 6 3" xfId="571"/>
    <cellStyle name="40% - Акцент2 6 4" xfId="572"/>
    <cellStyle name="40% - Акцент2 7" xfId="573"/>
    <cellStyle name="40% - Акцент2 7 2" xfId="574"/>
    <cellStyle name="40% - Акцент2 8" xfId="575"/>
    <cellStyle name="40% - Акцент2 9" xfId="576"/>
    <cellStyle name="40% - Акцент3" xfId="577" builtinId="39" customBuiltin="1"/>
    <cellStyle name="40% - Акцент3 2" xfId="578"/>
    <cellStyle name="40% - Акцент3 2 2" xfId="579"/>
    <cellStyle name="40% - Акцент3 2 2 2" xfId="580"/>
    <cellStyle name="40% - Акцент3 2 2 2 2" xfId="581"/>
    <cellStyle name="40% - Акцент3 2 2 2 2 2" xfId="582"/>
    <cellStyle name="40% - Акцент3 2 2 2 3" xfId="583"/>
    <cellStyle name="40% - Акцент3 2 2 2 4" xfId="584"/>
    <cellStyle name="40% - Акцент3 2 2 3" xfId="585"/>
    <cellStyle name="40% - Акцент3 2 2 3 2" xfId="586"/>
    <cellStyle name="40% - Акцент3 2 2 4" xfId="587"/>
    <cellStyle name="40% - Акцент3 2 2 5" xfId="588"/>
    <cellStyle name="40% - Акцент3 2 3" xfId="589"/>
    <cellStyle name="40% - Акцент3 2 3 2" xfId="590"/>
    <cellStyle name="40% - Акцент3 2 3 2 2" xfId="591"/>
    <cellStyle name="40% - Акцент3 2 3 3" xfId="592"/>
    <cellStyle name="40% - Акцент3 2 3 4" xfId="593"/>
    <cellStyle name="40% - Акцент3 2 4" xfId="594"/>
    <cellStyle name="40% - Акцент3 2 4 2" xfId="595"/>
    <cellStyle name="40% - Акцент3 2 4 3" xfId="596"/>
    <cellStyle name="40% - Акцент3 2 5" xfId="597"/>
    <cellStyle name="40% - Акцент3 2 6" xfId="598"/>
    <cellStyle name="40% - Акцент3 3" xfId="599"/>
    <cellStyle name="40% - Акцент3 3 2" xfId="600"/>
    <cellStyle name="40% - Акцент3 3 2 2" xfId="601"/>
    <cellStyle name="40% - Акцент3 3 2 2 2" xfId="602"/>
    <cellStyle name="40% - Акцент3 3 2 2 2 2" xfId="603"/>
    <cellStyle name="40% - Акцент3 3 2 2 3" xfId="604"/>
    <cellStyle name="40% - Акцент3 3 2 2 4" xfId="605"/>
    <cellStyle name="40% - Акцент3 3 2 3" xfId="606"/>
    <cellStyle name="40% - Акцент3 3 2 3 2" xfId="607"/>
    <cellStyle name="40% - Акцент3 3 2 4" xfId="608"/>
    <cellStyle name="40% - Акцент3 3 2 5" xfId="609"/>
    <cellStyle name="40% - Акцент3 3 3" xfId="610"/>
    <cellStyle name="40% - Акцент3 3 3 2" xfId="611"/>
    <cellStyle name="40% - Акцент3 3 3 2 2" xfId="612"/>
    <cellStyle name="40% - Акцент3 3 3 3" xfId="613"/>
    <cellStyle name="40% - Акцент3 3 3 4" xfId="614"/>
    <cellStyle name="40% - Акцент3 3 4" xfId="615"/>
    <cellStyle name="40% - Акцент3 3 4 2" xfId="616"/>
    <cellStyle name="40% - Акцент3 3 4 3" xfId="617"/>
    <cellStyle name="40% - Акцент3 3 5" xfId="618"/>
    <cellStyle name="40% - Акцент3 3 6" xfId="619"/>
    <cellStyle name="40% - Акцент3 4" xfId="620"/>
    <cellStyle name="40% - Акцент3 4 2" xfId="621"/>
    <cellStyle name="40% - Акцент3 4 2 2" xfId="622"/>
    <cellStyle name="40% - Акцент3 4 2 2 2" xfId="623"/>
    <cellStyle name="40% - Акцент3 4 2 3" xfId="624"/>
    <cellStyle name="40% - Акцент3 4 2 4" xfId="625"/>
    <cellStyle name="40% - Акцент3 4 3" xfId="626"/>
    <cellStyle name="40% - Акцент3 4 3 2" xfId="627"/>
    <cellStyle name="40% - Акцент3 4 4" xfId="628"/>
    <cellStyle name="40% - Акцент3 4 5" xfId="629"/>
    <cellStyle name="40% - Акцент3 5" xfId="630"/>
    <cellStyle name="40% - Акцент3 5 2" xfId="631"/>
    <cellStyle name="40% - Акцент3 5 2 2" xfId="632"/>
    <cellStyle name="40% - Акцент3 5 2 2 2" xfId="633"/>
    <cellStyle name="40% - Акцент3 5 2 3" xfId="634"/>
    <cellStyle name="40% - Акцент3 5 2 4" xfId="635"/>
    <cellStyle name="40% - Акцент3 5 3" xfId="636"/>
    <cellStyle name="40% - Акцент3 5 3 2" xfId="637"/>
    <cellStyle name="40% - Акцент3 5 4" xfId="638"/>
    <cellStyle name="40% - Акцент3 5 5" xfId="639"/>
    <cellStyle name="40% - Акцент3 6" xfId="640"/>
    <cellStyle name="40% - Акцент3 6 2" xfId="641"/>
    <cellStyle name="40% - Акцент3 6 2 2" xfId="642"/>
    <cellStyle name="40% - Акцент3 6 3" xfId="643"/>
    <cellStyle name="40% - Акцент3 6 4" xfId="644"/>
    <cellStyle name="40% - Акцент3 7" xfId="645"/>
    <cellStyle name="40% - Акцент3 7 2" xfId="646"/>
    <cellStyle name="40% - Акцент3 8" xfId="647"/>
    <cellStyle name="40% - Акцент3 9" xfId="648"/>
    <cellStyle name="40% - Акцент4" xfId="649" builtinId="43" customBuiltin="1"/>
    <cellStyle name="40% - Акцент4 2" xfId="650"/>
    <cellStyle name="40% - Акцент4 2 2" xfId="651"/>
    <cellStyle name="40% - Акцент4 2 2 2" xfId="652"/>
    <cellStyle name="40% - Акцент4 2 2 2 2" xfId="653"/>
    <cellStyle name="40% - Акцент4 2 2 2 2 2" xfId="654"/>
    <cellStyle name="40% - Акцент4 2 2 2 3" xfId="655"/>
    <cellStyle name="40% - Акцент4 2 2 2 4" xfId="656"/>
    <cellStyle name="40% - Акцент4 2 2 3" xfId="657"/>
    <cellStyle name="40% - Акцент4 2 2 3 2" xfId="658"/>
    <cellStyle name="40% - Акцент4 2 2 4" xfId="659"/>
    <cellStyle name="40% - Акцент4 2 2 5" xfId="660"/>
    <cellStyle name="40% - Акцент4 2 3" xfId="661"/>
    <cellStyle name="40% - Акцент4 2 3 2" xfId="662"/>
    <cellStyle name="40% - Акцент4 2 3 2 2" xfId="663"/>
    <cellStyle name="40% - Акцент4 2 3 3" xfId="664"/>
    <cellStyle name="40% - Акцент4 2 3 4" xfId="665"/>
    <cellStyle name="40% - Акцент4 2 4" xfId="666"/>
    <cellStyle name="40% - Акцент4 2 4 2" xfId="667"/>
    <cellStyle name="40% - Акцент4 2 4 3" xfId="668"/>
    <cellStyle name="40% - Акцент4 2 5" xfId="669"/>
    <cellStyle name="40% - Акцент4 2 6" xfId="670"/>
    <cellStyle name="40% - Акцент4 3" xfId="671"/>
    <cellStyle name="40% - Акцент4 3 2" xfId="672"/>
    <cellStyle name="40% - Акцент4 3 2 2" xfId="673"/>
    <cellStyle name="40% - Акцент4 3 2 2 2" xfId="674"/>
    <cellStyle name="40% - Акцент4 3 2 2 2 2" xfId="675"/>
    <cellStyle name="40% - Акцент4 3 2 2 3" xfId="676"/>
    <cellStyle name="40% - Акцент4 3 2 2 4" xfId="677"/>
    <cellStyle name="40% - Акцент4 3 2 3" xfId="678"/>
    <cellStyle name="40% - Акцент4 3 2 3 2" xfId="679"/>
    <cellStyle name="40% - Акцент4 3 2 4" xfId="680"/>
    <cellStyle name="40% - Акцент4 3 2 5" xfId="681"/>
    <cellStyle name="40% - Акцент4 3 3" xfId="682"/>
    <cellStyle name="40% - Акцент4 3 3 2" xfId="683"/>
    <cellStyle name="40% - Акцент4 3 3 2 2" xfId="684"/>
    <cellStyle name="40% - Акцент4 3 3 3" xfId="685"/>
    <cellStyle name="40% - Акцент4 3 3 4" xfId="686"/>
    <cellStyle name="40% - Акцент4 3 4" xfId="687"/>
    <cellStyle name="40% - Акцент4 3 4 2" xfId="688"/>
    <cellStyle name="40% - Акцент4 3 4 3" xfId="689"/>
    <cellStyle name="40% - Акцент4 3 5" xfId="690"/>
    <cellStyle name="40% - Акцент4 3 6" xfId="691"/>
    <cellStyle name="40% - Акцент4 4" xfId="692"/>
    <cellStyle name="40% - Акцент4 4 2" xfId="693"/>
    <cellStyle name="40% - Акцент4 4 2 2" xfId="694"/>
    <cellStyle name="40% - Акцент4 4 2 2 2" xfId="695"/>
    <cellStyle name="40% - Акцент4 4 2 3" xfId="696"/>
    <cellStyle name="40% - Акцент4 4 2 4" xfId="697"/>
    <cellStyle name="40% - Акцент4 4 3" xfId="698"/>
    <cellStyle name="40% - Акцент4 4 3 2" xfId="699"/>
    <cellStyle name="40% - Акцент4 4 4" xfId="700"/>
    <cellStyle name="40% - Акцент4 4 5" xfId="701"/>
    <cellStyle name="40% - Акцент4 5" xfId="702"/>
    <cellStyle name="40% - Акцент4 5 2" xfId="703"/>
    <cellStyle name="40% - Акцент4 5 2 2" xfId="704"/>
    <cellStyle name="40% - Акцент4 5 2 2 2" xfId="705"/>
    <cellStyle name="40% - Акцент4 5 2 3" xfId="706"/>
    <cellStyle name="40% - Акцент4 5 2 4" xfId="707"/>
    <cellStyle name="40% - Акцент4 5 3" xfId="708"/>
    <cellStyle name="40% - Акцент4 5 3 2" xfId="709"/>
    <cellStyle name="40% - Акцент4 5 4" xfId="710"/>
    <cellStyle name="40% - Акцент4 5 5" xfId="711"/>
    <cellStyle name="40% - Акцент4 6" xfId="712"/>
    <cellStyle name="40% - Акцент4 6 2" xfId="713"/>
    <cellStyle name="40% - Акцент4 6 2 2" xfId="714"/>
    <cellStyle name="40% - Акцент4 6 3" xfId="715"/>
    <cellStyle name="40% - Акцент4 6 4" xfId="716"/>
    <cellStyle name="40% - Акцент4 7" xfId="717"/>
    <cellStyle name="40% - Акцент4 7 2" xfId="718"/>
    <cellStyle name="40% - Акцент4 8" xfId="719"/>
    <cellStyle name="40% - Акцент4 9" xfId="720"/>
    <cellStyle name="40% - Акцент5" xfId="721" builtinId="47" customBuiltin="1"/>
    <cellStyle name="40% - Акцент5 2" xfId="722"/>
    <cellStyle name="40% - Акцент5 2 2" xfId="723"/>
    <cellStyle name="40% - Акцент5 2 2 2" xfId="724"/>
    <cellStyle name="40% - Акцент5 2 2 2 2" xfId="725"/>
    <cellStyle name="40% - Акцент5 2 2 2 2 2" xfId="726"/>
    <cellStyle name="40% - Акцент5 2 2 2 3" xfId="727"/>
    <cellStyle name="40% - Акцент5 2 2 2 4" xfId="728"/>
    <cellStyle name="40% - Акцент5 2 2 3" xfId="729"/>
    <cellStyle name="40% - Акцент5 2 2 3 2" xfId="730"/>
    <cellStyle name="40% - Акцент5 2 2 4" xfId="731"/>
    <cellStyle name="40% - Акцент5 2 2 5" xfId="732"/>
    <cellStyle name="40% - Акцент5 2 3" xfId="733"/>
    <cellStyle name="40% - Акцент5 2 3 2" xfId="734"/>
    <cellStyle name="40% - Акцент5 2 3 2 2" xfId="735"/>
    <cellStyle name="40% - Акцент5 2 3 3" xfId="736"/>
    <cellStyle name="40% - Акцент5 2 3 4" xfId="737"/>
    <cellStyle name="40% - Акцент5 2 4" xfId="738"/>
    <cellStyle name="40% - Акцент5 2 4 2" xfId="739"/>
    <cellStyle name="40% - Акцент5 2 4 3" xfId="740"/>
    <cellStyle name="40% - Акцент5 2 5" xfId="741"/>
    <cellStyle name="40% - Акцент5 2 6" xfId="742"/>
    <cellStyle name="40% - Акцент5 3" xfId="743"/>
    <cellStyle name="40% - Акцент5 3 2" xfId="744"/>
    <cellStyle name="40% - Акцент5 3 2 2" xfId="745"/>
    <cellStyle name="40% - Акцент5 3 2 2 2" xfId="746"/>
    <cellStyle name="40% - Акцент5 3 2 2 2 2" xfId="747"/>
    <cellStyle name="40% - Акцент5 3 2 2 3" xfId="748"/>
    <cellStyle name="40% - Акцент5 3 2 2 4" xfId="749"/>
    <cellStyle name="40% - Акцент5 3 2 3" xfId="750"/>
    <cellStyle name="40% - Акцент5 3 2 3 2" xfId="751"/>
    <cellStyle name="40% - Акцент5 3 2 4" xfId="752"/>
    <cellStyle name="40% - Акцент5 3 2 5" xfId="753"/>
    <cellStyle name="40% - Акцент5 3 3" xfId="754"/>
    <cellStyle name="40% - Акцент5 3 3 2" xfId="755"/>
    <cellStyle name="40% - Акцент5 3 3 2 2" xfId="756"/>
    <cellStyle name="40% - Акцент5 3 3 3" xfId="757"/>
    <cellStyle name="40% - Акцент5 3 3 4" xfId="758"/>
    <cellStyle name="40% - Акцент5 3 4" xfId="759"/>
    <cellStyle name="40% - Акцент5 3 4 2" xfId="760"/>
    <cellStyle name="40% - Акцент5 3 4 3" xfId="761"/>
    <cellStyle name="40% - Акцент5 3 5" xfId="762"/>
    <cellStyle name="40% - Акцент5 3 6" xfId="763"/>
    <cellStyle name="40% - Акцент5 4" xfId="764"/>
    <cellStyle name="40% - Акцент5 4 2" xfId="765"/>
    <cellStyle name="40% - Акцент5 4 2 2" xfId="766"/>
    <cellStyle name="40% - Акцент5 4 2 2 2" xfId="767"/>
    <cellStyle name="40% - Акцент5 4 2 3" xfId="768"/>
    <cellStyle name="40% - Акцент5 4 2 4" xfId="769"/>
    <cellStyle name="40% - Акцент5 4 3" xfId="770"/>
    <cellStyle name="40% - Акцент5 4 3 2" xfId="771"/>
    <cellStyle name="40% - Акцент5 4 4" xfId="772"/>
    <cellStyle name="40% - Акцент5 4 5" xfId="773"/>
    <cellStyle name="40% - Акцент5 5" xfId="774"/>
    <cellStyle name="40% - Акцент5 5 2" xfId="775"/>
    <cellStyle name="40% - Акцент5 5 2 2" xfId="776"/>
    <cellStyle name="40% - Акцент5 5 2 2 2" xfId="777"/>
    <cellStyle name="40% - Акцент5 5 2 3" xfId="778"/>
    <cellStyle name="40% - Акцент5 5 2 4" xfId="779"/>
    <cellStyle name="40% - Акцент5 5 3" xfId="780"/>
    <cellStyle name="40% - Акцент5 5 3 2" xfId="781"/>
    <cellStyle name="40% - Акцент5 5 4" xfId="782"/>
    <cellStyle name="40% - Акцент5 5 5" xfId="783"/>
    <cellStyle name="40% - Акцент5 6" xfId="784"/>
    <cellStyle name="40% - Акцент5 6 2" xfId="785"/>
    <cellStyle name="40% - Акцент5 6 2 2" xfId="786"/>
    <cellStyle name="40% - Акцент5 6 3" xfId="787"/>
    <cellStyle name="40% - Акцент5 6 4" xfId="788"/>
    <cellStyle name="40% - Акцент5 7" xfId="789"/>
    <cellStyle name="40% - Акцент5 7 2" xfId="790"/>
    <cellStyle name="40% - Акцент5 8" xfId="791"/>
    <cellStyle name="40% - Акцент5 9" xfId="792"/>
    <cellStyle name="40% - Акцент6" xfId="793" builtinId="51" customBuiltin="1"/>
    <cellStyle name="40% - Акцент6 2" xfId="794"/>
    <cellStyle name="40% - Акцент6 2 2" xfId="795"/>
    <cellStyle name="40% - Акцент6 2 2 2" xfId="796"/>
    <cellStyle name="40% - Акцент6 2 2 2 2" xfId="797"/>
    <cellStyle name="40% - Акцент6 2 2 2 2 2" xfId="798"/>
    <cellStyle name="40% - Акцент6 2 2 2 3" xfId="799"/>
    <cellStyle name="40% - Акцент6 2 2 2 4" xfId="800"/>
    <cellStyle name="40% - Акцент6 2 2 3" xfId="801"/>
    <cellStyle name="40% - Акцент6 2 2 3 2" xfId="802"/>
    <cellStyle name="40% - Акцент6 2 2 4" xfId="803"/>
    <cellStyle name="40% - Акцент6 2 2 5" xfId="804"/>
    <cellStyle name="40% - Акцент6 2 3" xfId="805"/>
    <cellStyle name="40% - Акцент6 2 3 2" xfId="806"/>
    <cellStyle name="40% - Акцент6 2 3 2 2" xfId="807"/>
    <cellStyle name="40% - Акцент6 2 3 3" xfId="808"/>
    <cellStyle name="40% - Акцент6 2 3 4" xfId="809"/>
    <cellStyle name="40% - Акцент6 2 4" xfId="810"/>
    <cellStyle name="40% - Акцент6 2 4 2" xfId="811"/>
    <cellStyle name="40% - Акцент6 2 4 3" xfId="812"/>
    <cellStyle name="40% - Акцент6 2 5" xfId="813"/>
    <cellStyle name="40% - Акцент6 2 6" xfId="814"/>
    <cellStyle name="40% - Акцент6 3" xfId="815"/>
    <cellStyle name="40% - Акцент6 3 2" xfId="816"/>
    <cellStyle name="40% - Акцент6 3 2 2" xfId="817"/>
    <cellStyle name="40% - Акцент6 3 2 2 2" xfId="818"/>
    <cellStyle name="40% - Акцент6 3 2 2 2 2" xfId="819"/>
    <cellStyle name="40% - Акцент6 3 2 2 3" xfId="820"/>
    <cellStyle name="40% - Акцент6 3 2 2 4" xfId="821"/>
    <cellStyle name="40% - Акцент6 3 2 3" xfId="822"/>
    <cellStyle name="40% - Акцент6 3 2 3 2" xfId="823"/>
    <cellStyle name="40% - Акцент6 3 2 4" xfId="824"/>
    <cellStyle name="40% - Акцент6 3 2 5" xfId="825"/>
    <cellStyle name="40% - Акцент6 3 3" xfId="826"/>
    <cellStyle name="40% - Акцент6 3 3 2" xfId="827"/>
    <cellStyle name="40% - Акцент6 3 3 2 2" xfId="828"/>
    <cellStyle name="40% - Акцент6 3 3 3" xfId="829"/>
    <cellStyle name="40% - Акцент6 3 3 4" xfId="830"/>
    <cellStyle name="40% - Акцент6 3 4" xfId="831"/>
    <cellStyle name="40% - Акцент6 3 4 2" xfId="832"/>
    <cellStyle name="40% - Акцент6 3 4 3" xfId="833"/>
    <cellStyle name="40% - Акцент6 3 5" xfId="834"/>
    <cellStyle name="40% - Акцент6 3 6" xfId="835"/>
    <cellStyle name="40% - Акцент6 4" xfId="836"/>
    <cellStyle name="40% - Акцент6 4 2" xfId="837"/>
    <cellStyle name="40% - Акцент6 4 2 2" xfId="838"/>
    <cellStyle name="40% - Акцент6 4 2 2 2" xfId="839"/>
    <cellStyle name="40% - Акцент6 4 2 3" xfId="840"/>
    <cellStyle name="40% - Акцент6 4 2 4" xfId="841"/>
    <cellStyle name="40% - Акцент6 4 3" xfId="842"/>
    <cellStyle name="40% - Акцент6 4 3 2" xfId="843"/>
    <cellStyle name="40% - Акцент6 4 4" xfId="844"/>
    <cellStyle name="40% - Акцент6 4 5" xfId="845"/>
    <cellStyle name="40% - Акцент6 5" xfId="846"/>
    <cellStyle name="40% - Акцент6 5 2" xfId="847"/>
    <cellStyle name="40% - Акцент6 5 2 2" xfId="848"/>
    <cellStyle name="40% - Акцент6 5 2 2 2" xfId="849"/>
    <cellStyle name="40% - Акцент6 5 2 3" xfId="850"/>
    <cellStyle name="40% - Акцент6 5 2 4" xfId="851"/>
    <cellStyle name="40% - Акцент6 5 3" xfId="852"/>
    <cellStyle name="40% - Акцент6 5 3 2" xfId="853"/>
    <cellStyle name="40% - Акцент6 5 4" xfId="854"/>
    <cellStyle name="40% - Акцент6 5 5" xfId="855"/>
    <cellStyle name="40% - Акцент6 6" xfId="856"/>
    <cellStyle name="40% - Акцент6 6 2" xfId="857"/>
    <cellStyle name="40% - Акцент6 6 2 2" xfId="858"/>
    <cellStyle name="40% - Акцент6 6 3" xfId="859"/>
    <cellStyle name="40% - Акцент6 6 4" xfId="860"/>
    <cellStyle name="40% - Акцент6 7" xfId="861"/>
    <cellStyle name="40% - Акцент6 7 2" xfId="862"/>
    <cellStyle name="40% - Акцент6 8" xfId="863"/>
    <cellStyle name="40% - Акцент6 9" xfId="864"/>
    <cellStyle name="60% - Акцент1" xfId="865" builtinId="32" customBuiltin="1"/>
    <cellStyle name="60% - Акцент1 2" xfId="866"/>
    <cellStyle name="60% - Акцент2" xfId="867" builtinId="36" customBuiltin="1"/>
    <cellStyle name="60% - Акцент2 2" xfId="868"/>
    <cellStyle name="60% - Акцент3" xfId="869" builtinId="40" customBuiltin="1"/>
    <cellStyle name="60% - Акцент3 2" xfId="870"/>
    <cellStyle name="60% - Акцент4" xfId="871" builtinId="44" customBuiltin="1"/>
    <cellStyle name="60% - Акцент4 2" xfId="872"/>
    <cellStyle name="60% - Акцент5" xfId="873" builtinId="48" customBuiltin="1"/>
    <cellStyle name="60% - Акцент5 2" xfId="874"/>
    <cellStyle name="60% - Акцент6" xfId="875" builtinId="52" customBuiltin="1"/>
    <cellStyle name="60% - Акцент6 2" xfId="876"/>
    <cellStyle name="Hyperlink" xfId="877"/>
    <cellStyle name="Hyperlink 2" xfId="878"/>
    <cellStyle name="Hyperlink 2 2" xfId="879"/>
    <cellStyle name="Акцент1" xfId="880" builtinId="29" customBuiltin="1"/>
    <cellStyle name="Акцент1 2" xfId="881"/>
    <cellStyle name="Акцент2" xfId="882" builtinId="33" customBuiltin="1"/>
    <cellStyle name="Акцент2 2" xfId="883"/>
    <cellStyle name="Акцент3" xfId="884" builtinId="37" customBuiltin="1"/>
    <cellStyle name="Акцент3 2" xfId="885"/>
    <cellStyle name="Акцент4" xfId="886" builtinId="41" customBuiltin="1"/>
    <cellStyle name="Акцент4 2" xfId="887"/>
    <cellStyle name="Акцент5" xfId="888" builtinId="45" customBuiltin="1"/>
    <cellStyle name="Акцент5 2" xfId="889"/>
    <cellStyle name="Акцент6" xfId="890" builtinId="49" customBuiltin="1"/>
    <cellStyle name="Акцент6 2" xfId="891"/>
    <cellStyle name="Ввод " xfId="892" builtinId="20" customBuiltin="1"/>
    <cellStyle name="Ввод  2" xfId="893"/>
    <cellStyle name="Вывод" xfId="894" builtinId="21" customBuiltin="1"/>
    <cellStyle name="Вывод 2" xfId="895"/>
    <cellStyle name="Вычисление" xfId="896" builtinId="22" customBuiltin="1"/>
    <cellStyle name="Вычисление 2" xfId="897"/>
    <cellStyle name="Заголовок 1" xfId="898" builtinId="16" customBuiltin="1"/>
    <cellStyle name="Заголовок 1 2" xfId="899"/>
    <cellStyle name="Заголовок 2" xfId="900" builtinId="17" customBuiltin="1"/>
    <cellStyle name="Заголовок 2 2" xfId="901"/>
    <cellStyle name="Заголовок 3" xfId="902" builtinId="18" customBuiltin="1"/>
    <cellStyle name="Заголовок 3 2" xfId="903"/>
    <cellStyle name="Заголовок 4" xfId="904" builtinId="19" customBuiltin="1"/>
    <cellStyle name="Заголовок 4 2" xfId="905"/>
    <cellStyle name="Итог" xfId="906" builtinId="25" customBuiltin="1"/>
    <cellStyle name="Итог 2" xfId="907"/>
    <cellStyle name="Контрольная ячейка" xfId="908" builtinId="23" customBuiltin="1"/>
    <cellStyle name="Контрольная ячейка 2" xfId="909"/>
    <cellStyle name="Название" xfId="910" builtinId="15" customBuiltin="1"/>
    <cellStyle name="Нейтральный" xfId="911" builtinId="28" customBuiltin="1"/>
    <cellStyle name="Нейтральный 2" xfId="912"/>
    <cellStyle name="Обычный" xfId="0" builtinId="0"/>
    <cellStyle name="Обычный 10" xfId="913"/>
    <cellStyle name="Обычный 10 2" xfId="914"/>
    <cellStyle name="Обычный 11" xfId="915"/>
    <cellStyle name="Обычный 12" xfId="916"/>
    <cellStyle name="Обычный 13" xfId="917"/>
    <cellStyle name="Обычный 2" xfId="918"/>
    <cellStyle name="Обычный 2 2" xfId="919"/>
    <cellStyle name="Обычный 2 3" xfId="920"/>
    <cellStyle name="Обычный 2 4" xfId="921"/>
    <cellStyle name="Обычный 2 5" xfId="922"/>
    <cellStyle name="Обычный 2 6" xfId="923"/>
    <cellStyle name="Обычный 2 7" xfId="924"/>
    <cellStyle name="Обычный 3" xfId="925"/>
    <cellStyle name="Обычный 3 2" xfId="926"/>
    <cellStyle name="Обычный 3 2 2" xfId="927"/>
    <cellStyle name="Обычный 3 2 2 2" xfId="928"/>
    <cellStyle name="Обычный 3 2 2 3" xfId="929"/>
    <cellStyle name="Обычный 3 2 2 4" xfId="930"/>
    <cellStyle name="Обычный 3 2 3" xfId="931"/>
    <cellStyle name="Обычный 3 2 4" xfId="932"/>
    <cellStyle name="Обычный 3 3" xfId="933"/>
    <cellStyle name="Обычный 3 3 2" xfId="934"/>
    <cellStyle name="Обычный 3 3 3" xfId="935"/>
    <cellStyle name="Обычный 3 4" xfId="936"/>
    <cellStyle name="Обычный 3 5" xfId="937"/>
    <cellStyle name="Обычный 4" xfId="938"/>
    <cellStyle name="Обычный 4 2" xfId="939"/>
    <cellStyle name="Обычный 5" xfId="940"/>
    <cellStyle name="Обычный 6" xfId="941"/>
    <cellStyle name="Обычный 7" xfId="942"/>
    <cellStyle name="Обычный 8" xfId="943"/>
    <cellStyle name="Обычный 9" xfId="944"/>
    <cellStyle name="Обычный 9 2" xfId="945"/>
    <cellStyle name="Обычный_Лист1_1" xfId="946"/>
    <cellStyle name="Обычный_Лист1_3" xfId="947"/>
    <cellStyle name="Обычный_Лист1_4" xfId="948"/>
    <cellStyle name="Плохой" xfId="949" builtinId="27" customBuiltin="1"/>
    <cellStyle name="Плохой 2" xfId="950"/>
    <cellStyle name="Пояснение" xfId="951" builtinId="53" customBuiltin="1"/>
    <cellStyle name="Пояснение 2" xfId="952"/>
    <cellStyle name="Примечание 2" xfId="953"/>
    <cellStyle name="Примечание 2 2" xfId="954"/>
    <cellStyle name="Примечание 2 2 2" xfId="955"/>
    <cellStyle name="Примечание 2 2 2 2" xfId="956"/>
    <cellStyle name="Примечание 2 2 2 2 2" xfId="957"/>
    <cellStyle name="Примечание 2 2 2 3" xfId="958"/>
    <cellStyle name="Примечание 2 2 2 4" xfId="959"/>
    <cellStyle name="Примечание 2 2 3" xfId="960"/>
    <cellStyle name="Примечание 2 2 3 2" xfId="961"/>
    <cellStyle name="Примечание 2 2 4" xfId="962"/>
    <cellStyle name="Примечание 2 2 5" xfId="963"/>
    <cellStyle name="Примечание 2 3" xfId="964"/>
    <cellStyle name="Примечание 2 3 2" xfId="965"/>
    <cellStyle name="Примечание 2 3 2 2" xfId="966"/>
    <cellStyle name="Примечание 2 3 3" xfId="967"/>
    <cellStyle name="Примечание 2 3 4" xfId="968"/>
    <cellStyle name="Примечание 2 4" xfId="969"/>
    <cellStyle name="Примечание 2 4 2" xfId="970"/>
    <cellStyle name="Примечание 2 4 3" xfId="971"/>
    <cellStyle name="Примечание 2 5" xfId="972"/>
    <cellStyle name="Примечание 2 6" xfId="973"/>
    <cellStyle name="Примечание 3" xfId="974"/>
    <cellStyle name="Примечание 3 2" xfId="975"/>
    <cellStyle name="Примечание 3 2 2" xfId="976"/>
    <cellStyle name="Примечание 3 2 2 2" xfId="977"/>
    <cellStyle name="Примечание 3 2 2 2 2" xfId="978"/>
    <cellStyle name="Примечание 3 2 2 3" xfId="979"/>
    <cellStyle name="Примечание 3 2 2 4" xfId="980"/>
    <cellStyle name="Примечание 3 2 3" xfId="981"/>
    <cellStyle name="Примечание 3 2 3 2" xfId="982"/>
    <cellStyle name="Примечание 3 2 4" xfId="983"/>
    <cellStyle name="Примечание 3 2 5" xfId="984"/>
    <cellStyle name="Примечание 3 3" xfId="985"/>
    <cellStyle name="Примечание 3 3 2" xfId="986"/>
    <cellStyle name="Примечание 3 3 2 2" xfId="987"/>
    <cellStyle name="Примечание 3 3 3" xfId="988"/>
    <cellStyle name="Примечание 3 3 4" xfId="989"/>
    <cellStyle name="Примечание 3 4" xfId="990"/>
    <cellStyle name="Примечание 3 4 2" xfId="991"/>
    <cellStyle name="Примечание 3 4 3" xfId="992"/>
    <cellStyle name="Примечание 3 5" xfId="993"/>
    <cellStyle name="Примечание 3 6" xfId="994"/>
    <cellStyle name="Примечание 4" xfId="995"/>
    <cellStyle name="Примечание 4 2" xfId="996"/>
    <cellStyle name="Примечание 4 2 2" xfId="997"/>
    <cellStyle name="Примечание 4 2 2 2" xfId="998"/>
    <cellStyle name="Примечание 4 2 3" xfId="999"/>
    <cellStyle name="Примечание 4 2 4" xfId="1000"/>
    <cellStyle name="Примечание 4 3" xfId="1001"/>
    <cellStyle name="Примечание 4 3 2" xfId="1002"/>
    <cellStyle name="Примечание 4 3 3" xfId="1003"/>
    <cellStyle name="Примечание 4 4" xfId="1004"/>
    <cellStyle name="Примечание 4 5" xfId="1005"/>
    <cellStyle name="Примечание 5" xfId="1006"/>
    <cellStyle name="Примечание 5 2" xfId="1007"/>
    <cellStyle name="Примечание 5 2 2" xfId="1008"/>
    <cellStyle name="Примечание 5 2 2 2" xfId="1009"/>
    <cellStyle name="Примечание 5 2 3" xfId="1010"/>
    <cellStyle name="Примечание 5 2 4" xfId="1011"/>
    <cellStyle name="Примечание 5 3" xfId="1012"/>
    <cellStyle name="Примечание 5 3 2" xfId="1013"/>
    <cellStyle name="Примечание 5 4" xfId="1014"/>
    <cellStyle name="Примечание 5 5" xfId="1015"/>
    <cellStyle name="Примечание 6" xfId="1016"/>
    <cellStyle name="Примечание 6 2" xfId="1017"/>
    <cellStyle name="Примечание 6 2 2" xfId="1018"/>
    <cellStyle name="Примечание 6 3" xfId="1019"/>
    <cellStyle name="Примечание 6 4" xfId="1020"/>
    <cellStyle name="Примечание 7" xfId="1021"/>
    <cellStyle name="Примечание 7 2" xfId="1022"/>
    <cellStyle name="Примечание 7 3" xfId="1023"/>
    <cellStyle name="Примечание 8" xfId="1024"/>
    <cellStyle name="Примечание 9" xfId="1025"/>
    <cellStyle name="Процентный" xfId="1026" builtinId="5"/>
    <cellStyle name="Процентный 2" xfId="1027"/>
    <cellStyle name="Процентный 2 2" xfId="1028"/>
    <cellStyle name="Процентный 2 2 2" xfId="1029"/>
    <cellStyle name="Процентный 2 2 2 2" xfId="1030"/>
    <cellStyle name="Процентный 2 2 3" xfId="1031"/>
    <cellStyle name="Процентный 2 2 4" xfId="1032"/>
    <cellStyle name="Процентный 2 3" xfId="1033"/>
    <cellStyle name="Процентный 2 3 2" xfId="1034"/>
    <cellStyle name="Процентный 2 4" xfId="1035"/>
    <cellStyle name="Процентный 2 5" xfId="1036"/>
    <cellStyle name="Процентный 3" xfId="1037"/>
    <cellStyle name="Процентный 4" xfId="1038"/>
    <cellStyle name="Связанная ячейка" xfId="1039" builtinId="24" customBuiltin="1"/>
    <cellStyle name="Связанная ячейка 2" xfId="1040"/>
    <cellStyle name="Текст предупреждения" xfId="1041" builtinId="11" customBuiltin="1"/>
    <cellStyle name="Текст предупреждения 2" xfId="1042"/>
    <cellStyle name="Хороший" xfId="1043" builtinId="26" customBuiltin="1"/>
    <cellStyle name="Хороший 2" xfId="10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45"/>
  <sheetViews>
    <sheetView tabSelected="1" zoomScale="70" zoomScaleNormal="70" zoomScaleSheetLayoutView="55" zoomScalePageLayoutView="5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28" sqref="P28"/>
    </sheetView>
  </sheetViews>
  <sheetFormatPr defaultColWidth="8.85546875" defaultRowHeight="16.5" x14ac:dyDescent="0.3"/>
  <cols>
    <col min="1" max="1" width="6.28515625" style="58" customWidth="1"/>
    <col min="2" max="2" width="32.140625" style="59" customWidth="1"/>
    <col min="3" max="3" width="9.140625" style="57" bestFit="1" customWidth="1"/>
    <col min="4" max="4" width="19.140625" style="57" bestFit="1" customWidth="1"/>
    <col min="5" max="5" width="7.7109375" style="60" bestFit="1" customWidth="1"/>
    <col min="6" max="6" width="10.28515625" style="57" bestFit="1" customWidth="1"/>
    <col min="7" max="7" width="15" style="57" bestFit="1" customWidth="1"/>
    <col min="8" max="8" width="7.7109375" style="61" bestFit="1" customWidth="1"/>
    <col min="9" max="9" width="11.7109375" style="57" bestFit="1" customWidth="1"/>
    <col min="10" max="10" width="26.5703125" style="57" bestFit="1" customWidth="1"/>
    <col min="11" max="11" width="7.140625" style="56" bestFit="1" customWidth="1"/>
    <col min="12" max="12" width="12.140625" style="56" bestFit="1" customWidth="1"/>
    <col min="13" max="13" width="6.5703125" style="57" bestFit="1" customWidth="1"/>
    <col min="14" max="14" width="8" style="56" bestFit="1" customWidth="1"/>
    <col min="15" max="15" width="11" style="57" bestFit="1" customWidth="1"/>
    <col min="16" max="16" width="11.140625" style="62" customWidth="1"/>
    <col min="17" max="17" width="10.7109375" style="56" customWidth="1"/>
    <col min="18" max="18" width="10" style="57" customWidth="1"/>
    <col min="19" max="19" width="10.28515625" style="58" customWidth="1"/>
    <col min="20" max="20" width="13.28515625" style="58" customWidth="1"/>
    <col min="21" max="21" width="12.7109375" style="57" customWidth="1"/>
    <col min="22" max="22" width="16.28515625" style="58" customWidth="1"/>
    <col min="23" max="23" width="15.28515625" style="58" customWidth="1"/>
    <col min="24" max="24" width="13.7109375" style="58" customWidth="1"/>
    <col min="25" max="25" width="15.28515625" style="58" customWidth="1"/>
    <col min="26" max="26" width="19.28515625" style="56" customWidth="1"/>
    <col min="27" max="27" width="31.85546875" style="58" customWidth="1"/>
    <col min="28" max="28" width="15.5703125" style="56" customWidth="1"/>
    <col min="29" max="29" width="18.140625" style="56" customWidth="1"/>
    <col min="30" max="30" width="23.5703125" style="59" customWidth="1"/>
    <col min="31" max="16384" width="8.85546875" style="58"/>
  </cols>
  <sheetData>
    <row r="1" spans="1:30" s="3" customFormat="1" ht="29.25" customHeight="1" x14ac:dyDescent="0.25">
      <c r="A1" s="1"/>
      <c r="B1" s="2"/>
      <c r="C1" s="150" t="s">
        <v>52</v>
      </c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70"/>
      <c r="AC1" s="71"/>
      <c r="AD1" s="72"/>
    </row>
    <row r="2" spans="1:30" s="3" customFormat="1" ht="2.25" customHeight="1" x14ac:dyDescent="0.25">
      <c r="A2" s="4"/>
      <c r="B2" s="5"/>
      <c r="C2" s="152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73"/>
      <c r="AC2" s="74"/>
      <c r="AD2" s="75"/>
    </row>
    <row r="3" spans="1:30" s="8" customFormat="1" ht="40.5" customHeight="1" x14ac:dyDescent="0.25">
      <c r="A3" s="6"/>
      <c r="B3" s="7"/>
      <c r="C3" s="146" t="s">
        <v>27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8"/>
      <c r="S3" s="148"/>
      <c r="T3" s="148"/>
      <c r="U3" s="149"/>
      <c r="V3" s="160" t="s">
        <v>0</v>
      </c>
      <c r="W3" s="161"/>
      <c r="X3" s="162"/>
      <c r="Y3" s="156" t="s">
        <v>41</v>
      </c>
      <c r="Z3" s="158" t="s">
        <v>42</v>
      </c>
      <c r="AA3" s="154"/>
      <c r="AB3" s="67"/>
      <c r="AC3" s="68"/>
      <c r="AD3" s="69"/>
    </row>
    <row r="4" spans="1:30" s="16" customFormat="1" ht="120.75" customHeight="1" x14ac:dyDescent="0.3">
      <c r="A4" s="9"/>
      <c r="B4" s="10"/>
      <c r="C4" s="11" t="s">
        <v>29</v>
      </c>
      <c r="D4" s="12" t="s">
        <v>40</v>
      </c>
      <c r="E4" s="13" t="s">
        <v>39</v>
      </c>
      <c r="F4" s="89" t="s">
        <v>1</v>
      </c>
      <c r="G4" s="89" t="s">
        <v>28</v>
      </c>
      <c r="H4" s="13" t="s">
        <v>39</v>
      </c>
      <c r="I4" s="12" t="s">
        <v>26</v>
      </c>
      <c r="J4" s="12" t="s">
        <v>36</v>
      </c>
      <c r="K4" s="13" t="s">
        <v>39</v>
      </c>
      <c r="L4" s="12" t="s">
        <v>30</v>
      </c>
      <c r="M4" s="12" t="s">
        <v>31</v>
      </c>
      <c r="N4" s="13" t="s">
        <v>33</v>
      </c>
      <c r="O4" s="12" t="s">
        <v>49</v>
      </c>
      <c r="P4" s="14" t="s">
        <v>44</v>
      </c>
      <c r="Q4" s="13" t="s">
        <v>33</v>
      </c>
      <c r="R4" s="12" t="s">
        <v>32</v>
      </c>
      <c r="S4" s="13" t="s">
        <v>34</v>
      </c>
      <c r="T4" s="12" t="s">
        <v>37</v>
      </c>
      <c r="U4" s="13" t="s">
        <v>38</v>
      </c>
      <c r="V4" s="15" t="s">
        <v>2</v>
      </c>
      <c r="W4" s="15" t="s">
        <v>35</v>
      </c>
      <c r="X4" s="78" t="s">
        <v>38</v>
      </c>
      <c r="Y4" s="157"/>
      <c r="Z4" s="159"/>
      <c r="AA4" s="155"/>
      <c r="AB4" s="76"/>
      <c r="AC4" s="76"/>
      <c r="AD4" s="76"/>
    </row>
    <row r="5" spans="1:30" s="19" customFormat="1" x14ac:dyDescent="0.3">
      <c r="A5" s="17">
        <f t="shared" ref="A5:A30" si="0">A4+1</f>
        <v>1</v>
      </c>
      <c r="B5" s="96" t="s">
        <v>3</v>
      </c>
      <c r="C5" s="65">
        <v>234</v>
      </c>
      <c r="D5" s="134">
        <v>269</v>
      </c>
      <c r="E5" s="81">
        <f>IF(OR(0.25&gt;=(C5-D5)/C5),(-0.25&lt;=(C5-D5)/C5)*2,0)</f>
        <v>2</v>
      </c>
      <c r="F5" s="95">
        <v>11787</v>
      </c>
      <c r="G5" s="92">
        <v>11787</v>
      </c>
      <c r="H5" s="82">
        <f>IF(OR(0.1&gt;=(F5-G5)/F5),(-0.1&lt;=(F5-G5)/F5)*2,0)</f>
        <v>2</v>
      </c>
      <c r="I5" s="95">
        <v>1195</v>
      </c>
      <c r="J5" s="97">
        <v>1195</v>
      </c>
      <c r="K5" s="83">
        <f>IF(OR(0.1&gt;=(I5-J5)/I5),(-0.1&lt;=(I5-J5)/I5)*2,0)</f>
        <v>2</v>
      </c>
      <c r="L5" s="137">
        <v>1045</v>
      </c>
      <c r="M5" s="93">
        <v>1041</v>
      </c>
      <c r="N5" s="84">
        <f>IF(OR(0.1&gt;=(L5-M5)/L5),(-0.1&lt;=(L5-M5)/L5)*1,0)</f>
        <v>1</v>
      </c>
      <c r="O5" s="117">
        <v>5032</v>
      </c>
      <c r="P5" s="117">
        <v>5032</v>
      </c>
      <c r="Q5" s="84">
        <f>IF(OR(0.1&gt;=(O5-P5)/O5),(-0.1&lt;=(O5-P5)/O5)*1,0)</f>
        <v>1</v>
      </c>
      <c r="R5" s="93">
        <v>7425</v>
      </c>
      <c r="S5" s="90">
        <f>IF(R5&gt;=G5*0.1,1,0)</f>
        <v>1</v>
      </c>
      <c r="T5" s="93">
        <v>92</v>
      </c>
      <c r="U5" s="91">
        <f>IF(T5&gt;=90,2,IF(T5&gt;=80,1,0))</f>
        <v>2</v>
      </c>
      <c r="V5" s="92">
        <v>2235</v>
      </c>
      <c r="W5" s="85">
        <f t="shared" ref="W5:W31" si="1">V5/D5</f>
        <v>8.3085501858736066</v>
      </c>
      <c r="X5" s="77">
        <f>IF(W5&gt;=8,2,IF(W5&gt;=4,1,0))</f>
        <v>2</v>
      </c>
      <c r="Y5" s="86">
        <f>E5+H5+K5+N5+Q5+S5+U5+X5</f>
        <v>13</v>
      </c>
      <c r="Z5" s="87">
        <f>Y5/13</f>
        <v>1</v>
      </c>
      <c r="AA5" s="79" t="s">
        <v>3</v>
      </c>
      <c r="AB5" s="18"/>
      <c r="AC5" s="18"/>
    </row>
    <row r="6" spans="1:30" s="19" customFormat="1" ht="40.5" customHeight="1" x14ac:dyDescent="0.3">
      <c r="A6" s="20">
        <f t="shared" si="0"/>
        <v>2</v>
      </c>
      <c r="B6" s="96" t="s">
        <v>46</v>
      </c>
      <c r="C6" s="65">
        <v>27</v>
      </c>
      <c r="D6" s="134">
        <v>33</v>
      </c>
      <c r="E6" s="81">
        <f t="shared" ref="E6:E31" si="2">IF(OR(0.25&gt;=(C6-D6)/C6),(-0.25&lt;=(C6-D6)/C6)*2,0)</f>
        <v>2</v>
      </c>
      <c r="F6" s="95">
        <v>805</v>
      </c>
      <c r="G6" s="92">
        <v>804</v>
      </c>
      <c r="H6" s="82">
        <f t="shared" ref="H6:H31" si="3">IF(OR(0.1&gt;=(F6-G6)/F6),(-0.1&lt;=(F6-G6)/F6)*2,0)</f>
        <v>2</v>
      </c>
      <c r="I6" s="66">
        <v>71</v>
      </c>
      <c r="J6" s="92">
        <v>70</v>
      </c>
      <c r="K6" s="83">
        <f t="shared" ref="K6:K31" si="4">IF(OR(0.1&gt;=(I6-J6)/I6),(-0.1&lt;=(I6-J6)/I6)*2,0)</f>
        <v>2</v>
      </c>
      <c r="L6" s="137">
        <v>262</v>
      </c>
      <c r="M6" s="93">
        <v>273</v>
      </c>
      <c r="N6" s="84">
        <f t="shared" ref="N6:N31" si="5">IF(OR(0.1&gt;=(L6-M6)/L6),(-0.1&lt;=(L6-M6)/L6)*1,0)</f>
        <v>1</v>
      </c>
      <c r="O6" s="117">
        <v>634</v>
      </c>
      <c r="P6" s="117">
        <v>634</v>
      </c>
      <c r="Q6" s="84">
        <f t="shared" ref="Q6:Q31" si="6">IF(OR(0.1&gt;=(O6-P6)/O6),(-0.1&lt;=(O6-P6)/O6)*1,0)</f>
        <v>1</v>
      </c>
      <c r="R6" s="93">
        <v>222</v>
      </c>
      <c r="S6" s="90">
        <f t="shared" ref="S6:S31" si="7">IF(R6&gt;=G6*0.1,1,0)</f>
        <v>1</v>
      </c>
      <c r="T6" s="93">
        <v>61</v>
      </c>
      <c r="U6" s="91">
        <f t="shared" ref="U6:U31" si="8">IF(T6&gt;=90,2,IF(T6&gt;=80,1,0))</f>
        <v>0</v>
      </c>
      <c r="V6" s="92">
        <v>195</v>
      </c>
      <c r="W6" s="85">
        <f t="shared" si="1"/>
        <v>5.9090909090909092</v>
      </c>
      <c r="X6" s="77">
        <f t="shared" ref="X6:X31" si="9">IF(W6&gt;=8,2,IF(W6&gt;=4,1,0))</f>
        <v>1</v>
      </c>
      <c r="Y6" s="86">
        <f>E6+H6+K6+N6+Q6+S6+U6+X6</f>
        <v>10</v>
      </c>
      <c r="Z6" s="87">
        <f t="shared" ref="Z6:Z29" si="10">Y6/13</f>
        <v>0.76923076923076927</v>
      </c>
      <c r="AA6" s="80" t="s">
        <v>50</v>
      </c>
      <c r="AB6" s="18"/>
      <c r="AC6" s="18"/>
    </row>
    <row r="7" spans="1:30" s="18" customFormat="1" x14ac:dyDescent="0.3">
      <c r="A7" s="20">
        <f t="shared" si="0"/>
        <v>3</v>
      </c>
      <c r="B7" s="96" t="s">
        <v>4</v>
      </c>
      <c r="C7" s="65">
        <v>63</v>
      </c>
      <c r="D7" s="134">
        <v>63</v>
      </c>
      <c r="E7" s="81">
        <f t="shared" si="2"/>
        <v>2</v>
      </c>
      <c r="F7" s="95">
        <v>2663</v>
      </c>
      <c r="G7" s="92">
        <v>2663</v>
      </c>
      <c r="H7" s="82">
        <f t="shared" si="3"/>
        <v>2</v>
      </c>
      <c r="I7" s="66">
        <v>285</v>
      </c>
      <c r="J7" s="92">
        <v>285</v>
      </c>
      <c r="K7" s="83">
        <f t="shared" si="4"/>
        <v>2</v>
      </c>
      <c r="L7" s="137">
        <v>295</v>
      </c>
      <c r="M7" s="93">
        <v>294</v>
      </c>
      <c r="N7" s="84">
        <f t="shared" si="5"/>
        <v>1</v>
      </c>
      <c r="O7" s="117">
        <v>1273</v>
      </c>
      <c r="P7" s="117">
        <v>1273</v>
      </c>
      <c r="Q7" s="84">
        <f t="shared" si="6"/>
        <v>1</v>
      </c>
      <c r="R7" s="93">
        <v>529</v>
      </c>
      <c r="S7" s="90">
        <f t="shared" si="7"/>
        <v>1</v>
      </c>
      <c r="T7" s="93">
        <v>96</v>
      </c>
      <c r="U7" s="91">
        <f t="shared" si="8"/>
        <v>2</v>
      </c>
      <c r="V7" s="92">
        <v>743</v>
      </c>
      <c r="W7" s="85">
        <f t="shared" si="1"/>
        <v>11.793650793650794</v>
      </c>
      <c r="X7" s="77">
        <f t="shared" si="9"/>
        <v>2</v>
      </c>
      <c r="Y7" s="86">
        <f t="shared" ref="Y7:Y31" si="11">E7+H7+K7+N7+Q7+S7+U7+X7</f>
        <v>13</v>
      </c>
      <c r="Z7" s="87">
        <f t="shared" si="10"/>
        <v>1</v>
      </c>
      <c r="AA7" s="80" t="s">
        <v>4</v>
      </c>
    </row>
    <row r="8" spans="1:30" s="19" customFormat="1" x14ac:dyDescent="0.3">
      <c r="A8" s="20">
        <f t="shared" si="0"/>
        <v>4</v>
      </c>
      <c r="B8" s="96" t="s">
        <v>5</v>
      </c>
      <c r="C8" s="65">
        <v>32</v>
      </c>
      <c r="D8" s="134">
        <v>33</v>
      </c>
      <c r="E8" s="81">
        <f t="shared" si="2"/>
        <v>2</v>
      </c>
      <c r="F8" s="95">
        <v>1436</v>
      </c>
      <c r="G8" s="92">
        <v>1431</v>
      </c>
      <c r="H8" s="82">
        <f t="shared" si="3"/>
        <v>2</v>
      </c>
      <c r="I8" s="66">
        <v>100</v>
      </c>
      <c r="J8" s="92">
        <v>98</v>
      </c>
      <c r="K8" s="83">
        <f t="shared" si="4"/>
        <v>2</v>
      </c>
      <c r="L8" s="137">
        <v>47</v>
      </c>
      <c r="M8" s="93">
        <v>47</v>
      </c>
      <c r="N8" s="84">
        <f t="shared" si="5"/>
        <v>1</v>
      </c>
      <c r="O8" s="117">
        <v>736</v>
      </c>
      <c r="P8" s="117">
        <v>736</v>
      </c>
      <c r="Q8" s="84">
        <f t="shared" si="6"/>
        <v>1</v>
      </c>
      <c r="R8" s="93">
        <v>142</v>
      </c>
      <c r="S8" s="90">
        <f t="shared" si="7"/>
        <v>0</v>
      </c>
      <c r="T8" s="93">
        <v>0</v>
      </c>
      <c r="U8" s="91">
        <f t="shared" si="8"/>
        <v>0</v>
      </c>
      <c r="V8" s="92">
        <v>244</v>
      </c>
      <c r="W8" s="85">
        <f t="shared" si="1"/>
        <v>7.3939393939393936</v>
      </c>
      <c r="X8" s="77">
        <f t="shared" si="9"/>
        <v>1</v>
      </c>
      <c r="Y8" s="86">
        <f t="shared" si="11"/>
        <v>9</v>
      </c>
      <c r="Z8" s="87">
        <f t="shared" si="10"/>
        <v>0.69230769230769229</v>
      </c>
      <c r="AA8" s="80" t="s">
        <v>5</v>
      </c>
      <c r="AB8" s="18"/>
      <c r="AC8" s="18"/>
    </row>
    <row r="9" spans="1:30" s="19" customFormat="1" x14ac:dyDescent="0.3">
      <c r="A9" s="20">
        <f t="shared" si="0"/>
        <v>5</v>
      </c>
      <c r="B9" s="96" t="s">
        <v>6</v>
      </c>
      <c r="C9" s="65">
        <v>80</v>
      </c>
      <c r="D9" s="134">
        <v>84</v>
      </c>
      <c r="E9" s="81">
        <f t="shared" si="2"/>
        <v>2</v>
      </c>
      <c r="F9" s="95">
        <v>4532</v>
      </c>
      <c r="G9" s="92">
        <v>4532</v>
      </c>
      <c r="H9" s="82">
        <f t="shared" si="3"/>
        <v>2</v>
      </c>
      <c r="I9" s="66">
        <v>372</v>
      </c>
      <c r="J9" s="92">
        <v>372</v>
      </c>
      <c r="K9" s="83">
        <f t="shared" si="4"/>
        <v>2</v>
      </c>
      <c r="L9" s="137">
        <v>227</v>
      </c>
      <c r="M9" s="93">
        <v>230</v>
      </c>
      <c r="N9" s="84">
        <f t="shared" si="5"/>
        <v>1</v>
      </c>
      <c r="O9" s="117">
        <v>1540</v>
      </c>
      <c r="P9" s="117">
        <v>1540</v>
      </c>
      <c r="Q9" s="84">
        <f t="shared" si="6"/>
        <v>1</v>
      </c>
      <c r="R9" s="93">
        <v>4076</v>
      </c>
      <c r="S9" s="90">
        <f t="shared" si="7"/>
        <v>1</v>
      </c>
      <c r="T9" s="93">
        <v>91</v>
      </c>
      <c r="U9" s="91">
        <f t="shared" si="8"/>
        <v>2</v>
      </c>
      <c r="V9" s="92">
        <v>684</v>
      </c>
      <c r="W9" s="85">
        <f t="shared" si="1"/>
        <v>8.1428571428571423</v>
      </c>
      <c r="X9" s="77">
        <f t="shared" si="9"/>
        <v>2</v>
      </c>
      <c r="Y9" s="86">
        <f t="shared" si="11"/>
        <v>13</v>
      </c>
      <c r="Z9" s="87">
        <f t="shared" si="10"/>
        <v>1</v>
      </c>
      <c r="AA9" s="80" t="s">
        <v>6</v>
      </c>
      <c r="AB9" s="18"/>
      <c r="AC9" s="18"/>
    </row>
    <row r="10" spans="1:30" s="19" customFormat="1" x14ac:dyDescent="0.3">
      <c r="A10" s="20">
        <f t="shared" si="0"/>
        <v>6</v>
      </c>
      <c r="B10" s="96" t="s">
        <v>7</v>
      </c>
      <c r="C10" s="65">
        <v>75</v>
      </c>
      <c r="D10" s="134">
        <v>86</v>
      </c>
      <c r="E10" s="81">
        <f t="shared" si="2"/>
        <v>2</v>
      </c>
      <c r="F10" s="95">
        <v>3399</v>
      </c>
      <c r="G10" s="92">
        <v>3399</v>
      </c>
      <c r="H10" s="82">
        <f t="shared" si="3"/>
        <v>2</v>
      </c>
      <c r="I10" s="66">
        <v>243</v>
      </c>
      <c r="J10" s="92">
        <v>243</v>
      </c>
      <c r="K10" s="83">
        <f t="shared" si="4"/>
        <v>2</v>
      </c>
      <c r="L10" s="137">
        <v>41</v>
      </c>
      <c r="M10" s="93">
        <v>168</v>
      </c>
      <c r="N10" s="84">
        <f t="shared" si="5"/>
        <v>0</v>
      </c>
      <c r="O10" s="117">
        <v>879</v>
      </c>
      <c r="P10" s="117">
        <v>879</v>
      </c>
      <c r="Q10" s="84">
        <f t="shared" si="6"/>
        <v>1</v>
      </c>
      <c r="R10" s="93">
        <v>3311</v>
      </c>
      <c r="S10" s="90">
        <f t="shared" si="7"/>
        <v>1</v>
      </c>
      <c r="T10" s="93">
        <v>99</v>
      </c>
      <c r="U10" s="91">
        <f t="shared" si="8"/>
        <v>2</v>
      </c>
      <c r="V10" s="92">
        <v>1192</v>
      </c>
      <c r="W10" s="85">
        <f t="shared" si="1"/>
        <v>13.86046511627907</v>
      </c>
      <c r="X10" s="77">
        <f t="shared" si="9"/>
        <v>2</v>
      </c>
      <c r="Y10" s="86">
        <f t="shared" si="11"/>
        <v>12</v>
      </c>
      <c r="Z10" s="87">
        <f t="shared" si="10"/>
        <v>0.92307692307692313</v>
      </c>
      <c r="AA10" s="80" t="s">
        <v>7</v>
      </c>
      <c r="AB10" s="18"/>
      <c r="AC10" s="18"/>
    </row>
    <row r="11" spans="1:30" s="19" customFormat="1" x14ac:dyDescent="0.3">
      <c r="A11" s="20">
        <f t="shared" si="0"/>
        <v>7</v>
      </c>
      <c r="B11" s="96" t="s">
        <v>8</v>
      </c>
      <c r="C11" s="65">
        <v>63</v>
      </c>
      <c r="D11" s="134">
        <v>91</v>
      </c>
      <c r="E11" s="81">
        <f t="shared" si="2"/>
        <v>0</v>
      </c>
      <c r="F11" s="95">
        <v>2925</v>
      </c>
      <c r="G11" s="92">
        <v>2895</v>
      </c>
      <c r="H11" s="82">
        <f t="shared" si="3"/>
        <v>2</v>
      </c>
      <c r="I11" s="66">
        <v>249</v>
      </c>
      <c r="J11" s="92">
        <v>247</v>
      </c>
      <c r="K11" s="83">
        <f t="shared" si="4"/>
        <v>2</v>
      </c>
      <c r="L11" s="137">
        <v>44</v>
      </c>
      <c r="M11" s="93">
        <v>53</v>
      </c>
      <c r="N11" s="84">
        <f t="shared" si="5"/>
        <v>0</v>
      </c>
      <c r="O11" s="117">
        <v>552</v>
      </c>
      <c r="P11" s="117">
        <v>552</v>
      </c>
      <c r="Q11" s="84">
        <f t="shared" si="6"/>
        <v>1</v>
      </c>
      <c r="R11" s="93">
        <v>1338</v>
      </c>
      <c r="S11" s="90">
        <f t="shared" si="7"/>
        <v>1</v>
      </c>
      <c r="T11" s="93">
        <v>67</v>
      </c>
      <c r="U11" s="91">
        <f t="shared" si="8"/>
        <v>0</v>
      </c>
      <c r="V11" s="92">
        <v>238</v>
      </c>
      <c r="W11" s="85">
        <f t="shared" si="1"/>
        <v>2.6153846153846154</v>
      </c>
      <c r="X11" s="77">
        <f t="shared" si="9"/>
        <v>0</v>
      </c>
      <c r="Y11" s="86">
        <f t="shared" si="11"/>
        <v>6</v>
      </c>
      <c r="Z11" s="87">
        <f t="shared" si="10"/>
        <v>0.46153846153846156</v>
      </c>
      <c r="AA11" s="80" t="s">
        <v>8</v>
      </c>
      <c r="AB11" s="18"/>
      <c r="AC11" s="18"/>
    </row>
    <row r="12" spans="1:30" s="19" customFormat="1" x14ac:dyDescent="0.3">
      <c r="A12" s="17">
        <f t="shared" si="0"/>
        <v>8</v>
      </c>
      <c r="B12" s="96" t="s">
        <v>48</v>
      </c>
      <c r="C12" s="65">
        <v>100</v>
      </c>
      <c r="D12" s="134">
        <v>112</v>
      </c>
      <c r="E12" s="81">
        <f t="shared" si="2"/>
        <v>2</v>
      </c>
      <c r="F12" s="95">
        <v>4046</v>
      </c>
      <c r="G12" s="92">
        <v>4038</v>
      </c>
      <c r="H12" s="82">
        <f t="shared" si="3"/>
        <v>2</v>
      </c>
      <c r="I12" s="66">
        <v>345</v>
      </c>
      <c r="J12" s="92">
        <v>345</v>
      </c>
      <c r="K12" s="83">
        <f t="shared" si="4"/>
        <v>2</v>
      </c>
      <c r="L12" s="137">
        <v>1561</v>
      </c>
      <c r="M12" s="93">
        <v>1542</v>
      </c>
      <c r="N12" s="84">
        <f t="shared" si="5"/>
        <v>1</v>
      </c>
      <c r="O12" s="117">
        <v>2642</v>
      </c>
      <c r="P12" s="117">
        <v>2642</v>
      </c>
      <c r="Q12" s="84">
        <f t="shared" si="6"/>
        <v>1</v>
      </c>
      <c r="R12" s="93">
        <v>484</v>
      </c>
      <c r="S12" s="90">
        <f t="shared" si="7"/>
        <v>1</v>
      </c>
      <c r="T12" s="93">
        <v>77</v>
      </c>
      <c r="U12" s="91">
        <f t="shared" si="8"/>
        <v>0</v>
      </c>
      <c r="V12" s="92">
        <v>1427</v>
      </c>
      <c r="W12" s="85">
        <f t="shared" si="1"/>
        <v>12.741071428571429</v>
      </c>
      <c r="X12" s="77">
        <f t="shared" si="9"/>
        <v>2</v>
      </c>
      <c r="Y12" s="86">
        <f t="shared" si="11"/>
        <v>11</v>
      </c>
      <c r="Z12" s="87">
        <f t="shared" si="10"/>
        <v>0.84615384615384615</v>
      </c>
      <c r="AA12" s="80" t="s">
        <v>48</v>
      </c>
      <c r="AB12" s="18"/>
      <c r="AC12" s="18"/>
    </row>
    <row r="13" spans="1:30" s="19" customFormat="1" x14ac:dyDescent="0.3">
      <c r="A13" s="20">
        <f t="shared" si="0"/>
        <v>9</v>
      </c>
      <c r="B13" s="96" t="s">
        <v>47</v>
      </c>
      <c r="C13" s="65">
        <v>43</v>
      </c>
      <c r="D13" s="134">
        <v>50</v>
      </c>
      <c r="E13" s="81">
        <f t="shared" si="2"/>
        <v>2</v>
      </c>
      <c r="F13" s="95">
        <v>2373</v>
      </c>
      <c r="G13" s="92">
        <v>2373</v>
      </c>
      <c r="H13" s="82">
        <f t="shared" si="3"/>
        <v>2</v>
      </c>
      <c r="I13" s="66">
        <v>196</v>
      </c>
      <c r="J13" s="92">
        <v>196</v>
      </c>
      <c r="K13" s="83">
        <f t="shared" si="4"/>
        <v>2</v>
      </c>
      <c r="L13" s="137">
        <v>99</v>
      </c>
      <c r="M13" s="93">
        <v>116</v>
      </c>
      <c r="N13" s="84">
        <f t="shared" si="5"/>
        <v>0</v>
      </c>
      <c r="O13" s="117">
        <v>1098</v>
      </c>
      <c r="P13" s="117">
        <v>1098</v>
      </c>
      <c r="Q13" s="84">
        <f t="shared" si="6"/>
        <v>1</v>
      </c>
      <c r="R13" s="93">
        <v>1924</v>
      </c>
      <c r="S13" s="90">
        <f t="shared" si="7"/>
        <v>1</v>
      </c>
      <c r="T13" s="93">
        <v>95</v>
      </c>
      <c r="U13" s="91">
        <f t="shared" si="8"/>
        <v>2</v>
      </c>
      <c r="V13" s="92">
        <v>993</v>
      </c>
      <c r="W13" s="85">
        <f t="shared" si="1"/>
        <v>19.86</v>
      </c>
      <c r="X13" s="77">
        <f t="shared" si="9"/>
        <v>2</v>
      </c>
      <c r="Y13" s="86">
        <f t="shared" si="11"/>
        <v>12</v>
      </c>
      <c r="Z13" s="87">
        <f t="shared" si="10"/>
        <v>0.92307692307692313</v>
      </c>
      <c r="AA13" s="80" t="s">
        <v>47</v>
      </c>
    </row>
    <row r="14" spans="1:30" s="19" customFormat="1" x14ac:dyDescent="0.3">
      <c r="A14" s="20">
        <f t="shared" si="0"/>
        <v>10</v>
      </c>
      <c r="B14" s="96" t="s">
        <v>9</v>
      </c>
      <c r="C14" s="65">
        <v>25</v>
      </c>
      <c r="D14" s="134">
        <v>26</v>
      </c>
      <c r="E14" s="81">
        <f t="shared" si="2"/>
        <v>2</v>
      </c>
      <c r="F14" s="95">
        <v>915</v>
      </c>
      <c r="G14" s="92">
        <v>926</v>
      </c>
      <c r="H14" s="82">
        <f t="shared" si="3"/>
        <v>2</v>
      </c>
      <c r="I14" s="66">
        <v>66</v>
      </c>
      <c r="J14" s="92">
        <v>66</v>
      </c>
      <c r="K14" s="83">
        <f t="shared" si="4"/>
        <v>2</v>
      </c>
      <c r="L14" s="137">
        <v>42</v>
      </c>
      <c r="M14" s="93">
        <v>42</v>
      </c>
      <c r="N14" s="84">
        <f t="shared" si="5"/>
        <v>1</v>
      </c>
      <c r="O14" s="117">
        <v>470</v>
      </c>
      <c r="P14" s="117">
        <v>470</v>
      </c>
      <c r="Q14" s="84">
        <f t="shared" si="6"/>
        <v>1</v>
      </c>
      <c r="R14" s="93">
        <v>1719</v>
      </c>
      <c r="S14" s="90">
        <f t="shared" si="7"/>
        <v>1</v>
      </c>
      <c r="T14" s="93">
        <v>97</v>
      </c>
      <c r="U14" s="91">
        <f t="shared" si="8"/>
        <v>2</v>
      </c>
      <c r="V14" s="92">
        <v>276</v>
      </c>
      <c r="W14" s="85">
        <f t="shared" si="1"/>
        <v>10.615384615384615</v>
      </c>
      <c r="X14" s="77">
        <f t="shared" si="9"/>
        <v>2</v>
      </c>
      <c r="Y14" s="86">
        <f t="shared" si="11"/>
        <v>13</v>
      </c>
      <c r="Z14" s="87">
        <f t="shared" si="10"/>
        <v>1</v>
      </c>
      <c r="AA14" s="80" t="s">
        <v>9</v>
      </c>
      <c r="AB14" s="18"/>
      <c r="AC14" s="18"/>
    </row>
    <row r="15" spans="1:30" s="18" customFormat="1" x14ac:dyDescent="0.3">
      <c r="A15" s="20">
        <f t="shared" si="0"/>
        <v>11</v>
      </c>
      <c r="B15" s="96" t="s">
        <v>10</v>
      </c>
      <c r="C15" s="65">
        <v>44</v>
      </c>
      <c r="D15" s="134">
        <v>48</v>
      </c>
      <c r="E15" s="81">
        <f t="shared" si="2"/>
        <v>2</v>
      </c>
      <c r="F15" s="95">
        <v>2004</v>
      </c>
      <c r="G15" s="92">
        <v>2004</v>
      </c>
      <c r="H15" s="82">
        <f>IF(OR(0.1&gt;=(F15-G15)/F15),(-0.1&lt;=(F15-G15)/F15)*2,0)</f>
        <v>2</v>
      </c>
      <c r="I15" s="66">
        <v>175</v>
      </c>
      <c r="J15" s="92">
        <v>175</v>
      </c>
      <c r="K15" s="83">
        <f t="shared" si="4"/>
        <v>2</v>
      </c>
      <c r="L15" s="137">
        <v>100</v>
      </c>
      <c r="M15" s="93">
        <v>100</v>
      </c>
      <c r="N15" s="84">
        <f t="shared" si="5"/>
        <v>1</v>
      </c>
      <c r="O15" s="117">
        <v>724</v>
      </c>
      <c r="P15" s="117">
        <v>724</v>
      </c>
      <c r="Q15" s="84">
        <f t="shared" si="6"/>
        <v>1</v>
      </c>
      <c r="R15" s="93">
        <v>2581</v>
      </c>
      <c r="S15" s="90">
        <f t="shared" si="7"/>
        <v>1</v>
      </c>
      <c r="T15" s="93">
        <v>97</v>
      </c>
      <c r="U15" s="91">
        <f t="shared" si="8"/>
        <v>2</v>
      </c>
      <c r="V15" s="92">
        <v>705</v>
      </c>
      <c r="W15" s="85">
        <f t="shared" si="1"/>
        <v>14.6875</v>
      </c>
      <c r="X15" s="77">
        <f t="shared" si="9"/>
        <v>2</v>
      </c>
      <c r="Y15" s="86">
        <f t="shared" si="11"/>
        <v>13</v>
      </c>
      <c r="Z15" s="87">
        <f t="shared" si="10"/>
        <v>1</v>
      </c>
      <c r="AA15" s="80" t="s">
        <v>10</v>
      </c>
      <c r="AB15" s="19"/>
      <c r="AC15" s="19"/>
    </row>
    <row r="16" spans="1:30" s="18" customFormat="1" ht="16.5" customHeight="1" x14ac:dyDescent="0.3">
      <c r="A16" s="20">
        <f t="shared" si="0"/>
        <v>12</v>
      </c>
      <c r="B16" s="96" t="s">
        <v>11</v>
      </c>
      <c r="C16" s="65">
        <v>35</v>
      </c>
      <c r="D16" s="134">
        <v>41</v>
      </c>
      <c r="E16" s="81">
        <f t="shared" si="2"/>
        <v>2</v>
      </c>
      <c r="F16" s="95">
        <v>2010</v>
      </c>
      <c r="G16" s="92">
        <v>2010</v>
      </c>
      <c r="H16" s="82">
        <f t="shared" si="3"/>
        <v>2</v>
      </c>
      <c r="I16" s="66">
        <v>151</v>
      </c>
      <c r="J16" s="92">
        <v>169</v>
      </c>
      <c r="K16" s="83">
        <f t="shared" si="4"/>
        <v>0</v>
      </c>
      <c r="L16" s="137">
        <v>56</v>
      </c>
      <c r="M16" s="93">
        <v>56</v>
      </c>
      <c r="N16" s="84">
        <f t="shared" si="5"/>
        <v>1</v>
      </c>
      <c r="O16" s="117">
        <v>554</v>
      </c>
      <c r="P16" s="117">
        <v>554</v>
      </c>
      <c r="Q16" s="84">
        <f t="shared" si="6"/>
        <v>1</v>
      </c>
      <c r="R16" s="93">
        <v>2490</v>
      </c>
      <c r="S16" s="90">
        <f t="shared" si="7"/>
        <v>1</v>
      </c>
      <c r="T16" s="93">
        <v>97</v>
      </c>
      <c r="U16" s="91">
        <f t="shared" si="8"/>
        <v>2</v>
      </c>
      <c r="V16" s="92">
        <v>418</v>
      </c>
      <c r="W16" s="85">
        <f t="shared" si="1"/>
        <v>10.195121951219512</v>
      </c>
      <c r="X16" s="77">
        <f>IF(W16&gt;=8,2,IF(W16&gt;=4,1,0))</f>
        <v>2</v>
      </c>
      <c r="Y16" s="86">
        <f>E16+H16+K16+N16+Q16+S16+U16+X16</f>
        <v>11</v>
      </c>
      <c r="Z16" s="87">
        <f t="shared" si="10"/>
        <v>0.84615384615384615</v>
      </c>
      <c r="AA16" s="80" t="s">
        <v>11</v>
      </c>
    </row>
    <row r="17" spans="1:30" s="21" customFormat="1" x14ac:dyDescent="0.3">
      <c r="A17" s="20">
        <f t="shared" si="0"/>
        <v>13</v>
      </c>
      <c r="B17" s="96" t="s">
        <v>12</v>
      </c>
      <c r="C17" s="65">
        <v>38</v>
      </c>
      <c r="D17" s="134">
        <v>43</v>
      </c>
      <c r="E17" s="81">
        <v>2</v>
      </c>
      <c r="F17" s="95">
        <v>1539</v>
      </c>
      <c r="G17" s="92">
        <v>1497</v>
      </c>
      <c r="H17" s="82">
        <f t="shared" si="3"/>
        <v>2</v>
      </c>
      <c r="I17" s="66">
        <v>120</v>
      </c>
      <c r="J17" s="92">
        <v>120</v>
      </c>
      <c r="K17" s="83">
        <f t="shared" si="4"/>
        <v>2</v>
      </c>
      <c r="L17" s="137">
        <v>120</v>
      </c>
      <c r="M17" s="93">
        <v>133</v>
      </c>
      <c r="N17" s="84">
        <f t="shared" si="5"/>
        <v>0</v>
      </c>
      <c r="O17" s="117">
        <v>475</v>
      </c>
      <c r="P17" s="117">
        <v>475</v>
      </c>
      <c r="Q17" s="84">
        <f t="shared" si="6"/>
        <v>1</v>
      </c>
      <c r="R17" s="93">
        <v>1453</v>
      </c>
      <c r="S17" s="90">
        <f t="shared" si="7"/>
        <v>1</v>
      </c>
      <c r="T17" s="93">
        <v>97</v>
      </c>
      <c r="U17" s="91">
        <f t="shared" si="8"/>
        <v>2</v>
      </c>
      <c r="V17" s="92">
        <v>192</v>
      </c>
      <c r="W17" s="85">
        <f t="shared" si="1"/>
        <v>4.4651162790697674</v>
      </c>
      <c r="X17" s="77">
        <f t="shared" si="9"/>
        <v>1</v>
      </c>
      <c r="Y17" s="86">
        <f t="shared" si="11"/>
        <v>11</v>
      </c>
      <c r="Z17" s="87">
        <f t="shared" si="10"/>
        <v>0.84615384615384615</v>
      </c>
      <c r="AA17" s="80" t="s">
        <v>12</v>
      </c>
      <c r="AB17" s="18"/>
      <c r="AC17" s="18"/>
    </row>
    <row r="18" spans="1:30" s="18" customFormat="1" x14ac:dyDescent="0.3">
      <c r="A18" s="20">
        <f t="shared" si="0"/>
        <v>14</v>
      </c>
      <c r="B18" s="96" t="s">
        <v>13</v>
      </c>
      <c r="C18" s="65">
        <v>72</v>
      </c>
      <c r="D18" s="134">
        <v>72</v>
      </c>
      <c r="E18" s="81">
        <f t="shared" si="2"/>
        <v>2</v>
      </c>
      <c r="F18" s="95">
        <v>2654</v>
      </c>
      <c r="G18" s="92">
        <v>2483</v>
      </c>
      <c r="H18" s="82">
        <f t="shared" si="3"/>
        <v>2</v>
      </c>
      <c r="I18" s="66">
        <v>164</v>
      </c>
      <c r="J18" s="92">
        <v>162</v>
      </c>
      <c r="K18" s="83">
        <f t="shared" si="4"/>
        <v>2</v>
      </c>
      <c r="L18" s="137">
        <v>109</v>
      </c>
      <c r="M18" s="93">
        <v>108</v>
      </c>
      <c r="N18" s="84">
        <f t="shared" si="5"/>
        <v>1</v>
      </c>
      <c r="O18" s="117">
        <v>675</v>
      </c>
      <c r="P18" s="117">
        <v>675</v>
      </c>
      <c r="Q18" s="84">
        <f t="shared" si="6"/>
        <v>1</v>
      </c>
      <c r="R18" s="93">
        <v>3996</v>
      </c>
      <c r="S18" s="90">
        <f t="shared" si="7"/>
        <v>1</v>
      </c>
      <c r="T18" s="93">
        <v>86</v>
      </c>
      <c r="U18" s="91">
        <f t="shared" si="8"/>
        <v>1</v>
      </c>
      <c r="V18" s="92">
        <v>483</v>
      </c>
      <c r="W18" s="85">
        <f t="shared" si="1"/>
        <v>6.708333333333333</v>
      </c>
      <c r="X18" s="77">
        <f t="shared" si="9"/>
        <v>1</v>
      </c>
      <c r="Y18" s="86">
        <f t="shared" si="11"/>
        <v>11</v>
      </c>
      <c r="Z18" s="87">
        <f t="shared" si="10"/>
        <v>0.84615384615384615</v>
      </c>
      <c r="AA18" s="80" t="s">
        <v>13</v>
      </c>
    </row>
    <row r="19" spans="1:30" s="18" customFormat="1" x14ac:dyDescent="0.3">
      <c r="A19" s="20">
        <f t="shared" si="0"/>
        <v>15</v>
      </c>
      <c r="B19" s="96" t="s">
        <v>43</v>
      </c>
      <c r="C19" s="65">
        <v>193</v>
      </c>
      <c r="D19" s="134">
        <v>211</v>
      </c>
      <c r="E19" s="81">
        <f t="shared" si="2"/>
        <v>2</v>
      </c>
      <c r="F19" s="95">
        <v>4833</v>
      </c>
      <c r="G19" s="92">
        <v>7396</v>
      </c>
      <c r="H19" s="82">
        <f t="shared" si="3"/>
        <v>0</v>
      </c>
      <c r="I19" s="66">
        <v>443</v>
      </c>
      <c r="J19" s="92">
        <v>420</v>
      </c>
      <c r="K19" s="83">
        <f t="shared" si="4"/>
        <v>2</v>
      </c>
      <c r="L19" s="137">
        <v>211</v>
      </c>
      <c r="M19" s="93">
        <v>584</v>
      </c>
      <c r="N19" s="84">
        <f t="shared" si="5"/>
        <v>0</v>
      </c>
      <c r="O19" s="117">
        <v>3101</v>
      </c>
      <c r="P19" s="117">
        <v>3101</v>
      </c>
      <c r="Q19" s="84">
        <f t="shared" si="6"/>
        <v>1</v>
      </c>
      <c r="R19" s="93">
        <v>7807</v>
      </c>
      <c r="S19" s="90">
        <f t="shared" si="7"/>
        <v>1</v>
      </c>
      <c r="T19" s="93">
        <v>93</v>
      </c>
      <c r="U19" s="91">
        <f t="shared" si="8"/>
        <v>2</v>
      </c>
      <c r="V19" s="92">
        <v>2281</v>
      </c>
      <c r="W19" s="85">
        <f t="shared" si="1"/>
        <v>10.810426540284361</v>
      </c>
      <c r="X19" s="77">
        <f t="shared" si="9"/>
        <v>2</v>
      </c>
      <c r="Y19" s="86">
        <f t="shared" si="11"/>
        <v>10</v>
      </c>
      <c r="Z19" s="87">
        <f t="shared" si="10"/>
        <v>0.76923076923076927</v>
      </c>
      <c r="AA19" s="80" t="s">
        <v>14</v>
      </c>
    </row>
    <row r="20" spans="1:30" s="18" customFormat="1" x14ac:dyDescent="0.3">
      <c r="A20" s="20">
        <f t="shared" si="0"/>
        <v>16</v>
      </c>
      <c r="B20" s="96" t="s">
        <v>15</v>
      </c>
      <c r="C20" s="65">
        <v>54</v>
      </c>
      <c r="D20" s="134">
        <v>61</v>
      </c>
      <c r="E20" s="81">
        <f t="shared" si="2"/>
        <v>2</v>
      </c>
      <c r="F20" s="95">
        <v>2796</v>
      </c>
      <c r="G20" s="92">
        <v>2425</v>
      </c>
      <c r="H20" s="82">
        <f t="shared" si="3"/>
        <v>0</v>
      </c>
      <c r="I20" s="66">
        <v>224</v>
      </c>
      <c r="J20" s="92">
        <v>217</v>
      </c>
      <c r="K20" s="83">
        <f t="shared" si="4"/>
        <v>2</v>
      </c>
      <c r="L20" s="137">
        <v>230</v>
      </c>
      <c r="M20" s="93">
        <v>237</v>
      </c>
      <c r="N20" s="84">
        <f t="shared" si="5"/>
        <v>1</v>
      </c>
      <c r="O20" s="117">
        <v>760</v>
      </c>
      <c r="P20" s="117">
        <v>760</v>
      </c>
      <c r="Q20" s="84">
        <f t="shared" si="6"/>
        <v>1</v>
      </c>
      <c r="R20" s="93">
        <v>1340</v>
      </c>
      <c r="S20" s="90">
        <f t="shared" si="7"/>
        <v>1</v>
      </c>
      <c r="T20" s="93">
        <v>91</v>
      </c>
      <c r="U20" s="91">
        <f t="shared" si="8"/>
        <v>2</v>
      </c>
      <c r="V20" s="92">
        <v>519</v>
      </c>
      <c r="W20" s="85">
        <f t="shared" si="1"/>
        <v>8.5081967213114762</v>
      </c>
      <c r="X20" s="77">
        <f t="shared" si="9"/>
        <v>2</v>
      </c>
      <c r="Y20" s="86">
        <f t="shared" si="11"/>
        <v>11</v>
      </c>
      <c r="Z20" s="87">
        <f t="shared" si="10"/>
        <v>0.84615384615384615</v>
      </c>
      <c r="AA20" s="80" t="s">
        <v>15</v>
      </c>
    </row>
    <row r="21" spans="1:30" s="18" customFormat="1" x14ac:dyDescent="0.3">
      <c r="A21" s="20">
        <f t="shared" si="0"/>
        <v>17</v>
      </c>
      <c r="B21" s="96" t="s">
        <v>16</v>
      </c>
      <c r="C21" s="65">
        <v>21</v>
      </c>
      <c r="D21" s="134">
        <v>22</v>
      </c>
      <c r="E21" s="81">
        <f t="shared" si="2"/>
        <v>2</v>
      </c>
      <c r="F21" s="95">
        <v>805</v>
      </c>
      <c r="G21" s="92">
        <v>805</v>
      </c>
      <c r="H21" s="82">
        <f t="shared" si="3"/>
        <v>2</v>
      </c>
      <c r="I21" s="66">
        <v>50</v>
      </c>
      <c r="J21" s="92">
        <v>50</v>
      </c>
      <c r="K21" s="83">
        <f t="shared" si="4"/>
        <v>2</v>
      </c>
      <c r="L21" s="137">
        <v>50</v>
      </c>
      <c r="M21" s="93">
        <v>48</v>
      </c>
      <c r="N21" s="84">
        <f t="shared" si="5"/>
        <v>1</v>
      </c>
      <c r="O21" s="117">
        <v>244</v>
      </c>
      <c r="P21" s="117">
        <v>244</v>
      </c>
      <c r="Q21" s="84">
        <f t="shared" si="6"/>
        <v>1</v>
      </c>
      <c r="R21" s="93">
        <v>934</v>
      </c>
      <c r="S21" s="90">
        <f t="shared" si="7"/>
        <v>1</v>
      </c>
      <c r="T21" s="93">
        <v>96</v>
      </c>
      <c r="U21" s="91">
        <f t="shared" si="8"/>
        <v>2</v>
      </c>
      <c r="V21" s="92">
        <v>143</v>
      </c>
      <c r="W21" s="85">
        <f t="shared" si="1"/>
        <v>6.5</v>
      </c>
      <c r="X21" s="77">
        <f t="shared" si="9"/>
        <v>1</v>
      </c>
      <c r="Y21" s="86">
        <f t="shared" si="11"/>
        <v>12</v>
      </c>
      <c r="Z21" s="87">
        <f t="shared" si="10"/>
        <v>0.92307692307692313</v>
      </c>
      <c r="AA21" s="80" t="s">
        <v>16</v>
      </c>
    </row>
    <row r="22" spans="1:30" s="18" customFormat="1" x14ac:dyDescent="0.3">
      <c r="A22" s="20">
        <f t="shared" si="0"/>
        <v>18</v>
      </c>
      <c r="B22" s="96" t="s">
        <v>17</v>
      </c>
      <c r="C22" s="88">
        <v>97</v>
      </c>
      <c r="D22" s="134">
        <v>104</v>
      </c>
      <c r="E22" s="81">
        <f t="shared" si="2"/>
        <v>2</v>
      </c>
      <c r="F22" s="95">
        <v>3907</v>
      </c>
      <c r="G22" s="92">
        <v>3951</v>
      </c>
      <c r="H22" s="82">
        <f t="shared" si="3"/>
        <v>2</v>
      </c>
      <c r="I22" s="66">
        <v>319</v>
      </c>
      <c r="J22" s="92">
        <v>323</v>
      </c>
      <c r="K22" s="83">
        <f t="shared" si="4"/>
        <v>2</v>
      </c>
      <c r="L22" s="137">
        <v>383</v>
      </c>
      <c r="M22" s="93">
        <v>367</v>
      </c>
      <c r="N22" s="84">
        <f t="shared" si="5"/>
        <v>1</v>
      </c>
      <c r="O22" s="117">
        <v>1607</v>
      </c>
      <c r="P22" s="117">
        <v>1607</v>
      </c>
      <c r="Q22" s="84">
        <f t="shared" si="6"/>
        <v>1</v>
      </c>
      <c r="R22" s="93">
        <v>6835</v>
      </c>
      <c r="S22" s="90">
        <f t="shared" si="7"/>
        <v>1</v>
      </c>
      <c r="T22" s="93">
        <v>91</v>
      </c>
      <c r="U22" s="91">
        <f t="shared" si="8"/>
        <v>2</v>
      </c>
      <c r="V22" s="92">
        <v>874</v>
      </c>
      <c r="W22" s="85">
        <f t="shared" si="1"/>
        <v>8.4038461538461533</v>
      </c>
      <c r="X22" s="77">
        <f t="shared" si="9"/>
        <v>2</v>
      </c>
      <c r="Y22" s="86">
        <f t="shared" si="11"/>
        <v>13</v>
      </c>
      <c r="Z22" s="87">
        <f t="shared" si="10"/>
        <v>1</v>
      </c>
      <c r="AA22" s="80" t="s">
        <v>17</v>
      </c>
    </row>
    <row r="23" spans="1:30" s="18" customFormat="1" x14ac:dyDescent="0.3">
      <c r="A23" s="20">
        <f t="shared" si="0"/>
        <v>19</v>
      </c>
      <c r="B23" s="96" t="s">
        <v>18</v>
      </c>
      <c r="C23" s="65">
        <v>31</v>
      </c>
      <c r="D23" s="134">
        <v>38</v>
      </c>
      <c r="E23" s="81">
        <f t="shared" si="2"/>
        <v>2</v>
      </c>
      <c r="F23" s="95">
        <v>1307</v>
      </c>
      <c r="G23" s="92">
        <v>1149</v>
      </c>
      <c r="H23" s="82">
        <f t="shared" si="3"/>
        <v>0</v>
      </c>
      <c r="I23" s="94">
        <v>68</v>
      </c>
      <c r="J23" s="92">
        <v>67</v>
      </c>
      <c r="K23" s="83">
        <f t="shared" si="4"/>
        <v>2</v>
      </c>
      <c r="L23" s="137">
        <v>33</v>
      </c>
      <c r="M23" s="93">
        <v>42</v>
      </c>
      <c r="N23" s="84">
        <f t="shared" si="5"/>
        <v>0</v>
      </c>
      <c r="O23" s="117">
        <v>334</v>
      </c>
      <c r="P23" s="117">
        <v>334</v>
      </c>
      <c r="Q23" s="84">
        <f t="shared" si="6"/>
        <v>1</v>
      </c>
      <c r="R23" s="93">
        <v>1372</v>
      </c>
      <c r="S23" s="90">
        <f t="shared" si="7"/>
        <v>1</v>
      </c>
      <c r="T23" s="93">
        <v>76</v>
      </c>
      <c r="U23" s="91">
        <f t="shared" si="8"/>
        <v>0</v>
      </c>
      <c r="V23" s="92">
        <v>762</v>
      </c>
      <c r="W23" s="85">
        <f t="shared" si="1"/>
        <v>20.05263157894737</v>
      </c>
      <c r="X23" s="77">
        <f t="shared" si="9"/>
        <v>2</v>
      </c>
      <c r="Y23" s="86">
        <f t="shared" si="11"/>
        <v>8</v>
      </c>
      <c r="Z23" s="87">
        <f t="shared" si="10"/>
        <v>0.61538461538461542</v>
      </c>
      <c r="AA23" s="80" t="s">
        <v>18</v>
      </c>
    </row>
    <row r="24" spans="1:30" s="18" customFormat="1" x14ac:dyDescent="0.3">
      <c r="A24" s="20">
        <f t="shared" si="0"/>
        <v>20</v>
      </c>
      <c r="B24" s="96" t="s">
        <v>19</v>
      </c>
      <c r="C24" s="65">
        <v>62</v>
      </c>
      <c r="D24" s="134">
        <v>62</v>
      </c>
      <c r="E24" s="81">
        <f t="shared" si="2"/>
        <v>2</v>
      </c>
      <c r="F24" s="95">
        <v>2020</v>
      </c>
      <c r="G24" s="92">
        <v>2020</v>
      </c>
      <c r="H24" s="82">
        <f t="shared" si="3"/>
        <v>2</v>
      </c>
      <c r="I24" s="66">
        <v>173</v>
      </c>
      <c r="J24" s="92">
        <v>173</v>
      </c>
      <c r="K24" s="83">
        <f t="shared" si="4"/>
        <v>2</v>
      </c>
      <c r="L24" s="137">
        <v>173</v>
      </c>
      <c r="M24" s="93">
        <v>178</v>
      </c>
      <c r="N24" s="84">
        <f t="shared" si="5"/>
        <v>1</v>
      </c>
      <c r="O24" s="117">
        <v>370</v>
      </c>
      <c r="P24" s="117">
        <v>370</v>
      </c>
      <c r="Q24" s="84">
        <f t="shared" si="6"/>
        <v>1</v>
      </c>
      <c r="R24" s="93">
        <v>237</v>
      </c>
      <c r="S24" s="90">
        <f t="shared" si="7"/>
        <v>1</v>
      </c>
      <c r="T24" s="93">
        <v>44</v>
      </c>
      <c r="U24" s="91">
        <f t="shared" si="8"/>
        <v>0</v>
      </c>
      <c r="V24" s="92">
        <v>275</v>
      </c>
      <c r="W24" s="85">
        <f t="shared" si="1"/>
        <v>4.435483870967742</v>
      </c>
      <c r="X24" s="77">
        <f t="shared" si="9"/>
        <v>1</v>
      </c>
      <c r="Y24" s="86">
        <f t="shared" si="11"/>
        <v>10</v>
      </c>
      <c r="Z24" s="87">
        <f t="shared" si="10"/>
        <v>0.76923076923076927</v>
      </c>
      <c r="AA24" s="80" t="s">
        <v>19</v>
      </c>
      <c r="AB24" s="19"/>
      <c r="AC24" s="19"/>
    </row>
    <row r="25" spans="1:30" s="18" customFormat="1" x14ac:dyDescent="0.3">
      <c r="A25" s="20">
        <f t="shared" si="0"/>
        <v>21</v>
      </c>
      <c r="B25" s="96" t="s">
        <v>20</v>
      </c>
      <c r="C25" s="65">
        <v>23</v>
      </c>
      <c r="D25" s="134">
        <v>26</v>
      </c>
      <c r="E25" s="81">
        <f t="shared" si="2"/>
        <v>2</v>
      </c>
      <c r="F25" s="95">
        <v>917</v>
      </c>
      <c r="G25" s="92">
        <v>893</v>
      </c>
      <c r="H25" s="82">
        <f t="shared" si="3"/>
        <v>2</v>
      </c>
      <c r="I25" s="66">
        <v>57</v>
      </c>
      <c r="J25" s="92">
        <v>59</v>
      </c>
      <c r="K25" s="83">
        <f t="shared" si="4"/>
        <v>2</v>
      </c>
      <c r="L25" s="137">
        <v>10</v>
      </c>
      <c r="M25" s="93">
        <v>17</v>
      </c>
      <c r="N25" s="84">
        <f t="shared" si="5"/>
        <v>0</v>
      </c>
      <c r="O25" s="117">
        <v>469</v>
      </c>
      <c r="P25" s="117">
        <v>469</v>
      </c>
      <c r="Q25" s="84">
        <f t="shared" si="6"/>
        <v>1</v>
      </c>
      <c r="R25" s="93">
        <v>603</v>
      </c>
      <c r="S25" s="90">
        <f t="shared" si="7"/>
        <v>1</v>
      </c>
      <c r="T25" s="93">
        <v>100</v>
      </c>
      <c r="U25" s="91">
        <v>1</v>
      </c>
      <c r="V25" s="92">
        <v>910</v>
      </c>
      <c r="W25" s="85">
        <f t="shared" si="1"/>
        <v>35</v>
      </c>
      <c r="X25" s="77">
        <f t="shared" si="9"/>
        <v>2</v>
      </c>
      <c r="Y25" s="86">
        <f t="shared" si="11"/>
        <v>11</v>
      </c>
      <c r="Z25" s="87">
        <f t="shared" si="10"/>
        <v>0.84615384615384615</v>
      </c>
      <c r="AA25" s="80" t="s">
        <v>20</v>
      </c>
    </row>
    <row r="26" spans="1:30" s="18" customFormat="1" x14ac:dyDescent="0.3">
      <c r="A26" s="20">
        <f t="shared" si="0"/>
        <v>22</v>
      </c>
      <c r="B26" s="96" t="s">
        <v>21</v>
      </c>
      <c r="C26" s="65">
        <v>27</v>
      </c>
      <c r="D26" s="134">
        <v>27</v>
      </c>
      <c r="E26" s="81">
        <f t="shared" si="2"/>
        <v>2</v>
      </c>
      <c r="F26" s="95">
        <v>1330</v>
      </c>
      <c r="G26" s="92">
        <v>1330</v>
      </c>
      <c r="H26" s="82">
        <f t="shared" si="3"/>
        <v>2</v>
      </c>
      <c r="I26" s="66">
        <v>91</v>
      </c>
      <c r="J26" s="92">
        <v>90</v>
      </c>
      <c r="K26" s="83">
        <f t="shared" si="4"/>
        <v>2</v>
      </c>
      <c r="L26" s="137">
        <v>15</v>
      </c>
      <c r="M26" s="93">
        <v>18</v>
      </c>
      <c r="N26" s="84">
        <f t="shared" si="5"/>
        <v>0</v>
      </c>
      <c r="O26" s="117">
        <v>728</v>
      </c>
      <c r="P26" s="117">
        <v>728</v>
      </c>
      <c r="Q26" s="84">
        <f t="shared" si="6"/>
        <v>1</v>
      </c>
      <c r="R26" s="93">
        <v>1002</v>
      </c>
      <c r="S26" s="90">
        <f t="shared" si="7"/>
        <v>1</v>
      </c>
      <c r="T26" s="93">
        <v>98</v>
      </c>
      <c r="U26" s="91">
        <f t="shared" si="8"/>
        <v>2</v>
      </c>
      <c r="V26" s="92">
        <v>57</v>
      </c>
      <c r="W26" s="85">
        <f t="shared" si="1"/>
        <v>2.1111111111111112</v>
      </c>
      <c r="X26" s="77">
        <f t="shared" si="9"/>
        <v>0</v>
      </c>
      <c r="Y26" s="86">
        <f t="shared" si="11"/>
        <v>10</v>
      </c>
      <c r="Z26" s="87">
        <f t="shared" si="10"/>
        <v>0.76923076923076927</v>
      </c>
      <c r="AA26" s="80" t="s">
        <v>21</v>
      </c>
    </row>
    <row r="27" spans="1:30" s="18" customFormat="1" x14ac:dyDescent="0.3">
      <c r="A27" s="20">
        <f t="shared" si="0"/>
        <v>23</v>
      </c>
      <c r="B27" s="96" t="s">
        <v>22</v>
      </c>
      <c r="C27" s="65">
        <v>59</v>
      </c>
      <c r="D27" s="134">
        <v>61</v>
      </c>
      <c r="E27" s="81">
        <f t="shared" si="2"/>
        <v>2</v>
      </c>
      <c r="F27" s="95">
        <v>2008</v>
      </c>
      <c r="G27" s="92">
        <v>2086</v>
      </c>
      <c r="H27" s="82">
        <f t="shared" si="3"/>
        <v>2</v>
      </c>
      <c r="I27" s="66">
        <v>145</v>
      </c>
      <c r="J27" s="92">
        <v>146</v>
      </c>
      <c r="K27" s="83">
        <f t="shared" si="4"/>
        <v>2</v>
      </c>
      <c r="L27" s="137">
        <v>55</v>
      </c>
      <c r="M27" s="93">
        <v>59</v>
      </c>
      <c r="N27" s="84">
        <f t="shared" si="5"/>
        <v>1</v>
      </c>
      <c r="O27" s="117">
        <v>1056</v>
      </c>
      <c r="P27" s="117">
        <v>1056</v>
      </c>
      <c r="Q27" s="84">
        <f t="shared" si="6"/>
        <v>1</v>
      </c>
      <c r="R27" s="93">
        <v>1055</v>
      </c>
      <c r="S27" s="90">
        <f t="shared" si="7"/>
        <v>1</v>
      </c>
      <c r="T27" s="93">
        <v>92</v>
      </c>
      <c r="U27" s="91">
        <f t="shared" si="8"/>
        <v>2</v>
      </c>
      <c r="V27" s="92">
        <v>207</v>
      </c>
      <c r="W27" s="85">
        <f t="shared" si="1"/>
        <v>3.3934426229508197</v>
      </c>
      <c r="X27" s="77">
        <f t="shared" si="9"/>
        <v>0</v>
      </c>
      <c r="Y27" s="86">
        <f t="shared" si="11"/>
        <v>11</v>
      </c>
      <c r="Z27" s="87">
        <f t="shared" si="10"/>
        <v>0.84615384615384615</v>
      </c>
      <c r="AA27" s="80" t="s">
        <v>22</v>
      </c>
    </row>
    <row r="28" spans="1:30" s="18" customFormat="1" x14ac:dyDescent="0.3">
      <c r="A28" s="20">
        <f t="shared" si="0"/>
        <v>24</v>
      </c>
      <c r="B28" s="96" t="s">
        <v>23</v>
      </c>
      <c r="C28" s="65">
        <v>16</v>
      </c>
      <c r="D28" s="134">
        <v>16</v>
      </c>
      <c r="E28" s="81">
        <f t="shared" si="2"/>
        <v>2</v>
      </c>
      <c r="F28" s="95">
        <v>1275</v>
      </c>
      <c r="G28" s="92">
        <v>1224</v>
      </c>
      <c r="H28" s="82">
        <f t="shared" si="3"/>
        <v>2</v>
      </c>
      <c r="I28" s="66">
        <v>87</v>
      </c>
      <c r="J28" s="92">
        <v>83</v>
      </c>
      <c r="K28" s="83">
        <f t="shared" si="4"/>
        <v>2</v>
      </c>
      <c r="L28" s="137">
        <v>18</v>
      </c>
      <c r="M28" s="93">
        <v>26</v>
      </c>
      <c r="N28" s="84">
        <f t="shared" si="5"/>
        <v>0</v>
      </c>
      <c r="O28" s="117">
        <v>0</v>
      </c>
      <c r="P28" s="117">
        <v>0</v>
      </c>
      <c r="Q28" s="84" t="e">
        <f t="shared" si="6"/>
        <v>#DIV/0!</v>
      </c>
      <c r="R28" s="93">
        <v>0</v>
      </c>
      <c r="S28" s="90">
        <f t="shared" si="7"/>
        <v>0</v>
      </c>
      <c r="T28" s="93">
        <v>0</v>
      </c>
      <c r="U28" s="91">
        <f t="shared" si="8"/>
        <v>0</v>
      </c>
      <c r="V28" s="92">
        <v>11</v>
      </c>
      <c r="W28" s="85">
        <f t="shared" si="1"/>
        <v>0.6875</v>
      </c>
      <c r="X28" s="77">
        <f t="shared" si="9"/>
        <v>0</v>
      </c>
      <c r="Y28" s="86" t="e">
        <f t="shared" si="11"/>
        <v>#DIV/0!</v>
      </c>
      <c r="Z28" s="87" t="e">
        <f t="shared" si="10"/>
        <v>#DIV/0!</v>
      </c>
      <c r="AA28" s="80" t="s">
        <v>23</v>
      </c>
    </row>
    <row r="29" spans="1:30" s="18" customFormat="1" x14ac:dyDescent="0.3">
      <c r="A29" s="20">
        <f t="shared" si="0"/>
        <v>25</v>
      </c>
      <c r="B29" s="96" t="s">
        <v>24</v>
      </c>
      <c r="C29" s="65">
        <v>23</v>
      </c>
      <c r="D29" s="134">
        <v>23</v>
      </c>
      <c r="E29" s="81">
        <f t="shared" si="2"/>
        <v>2</v>
      </c>
      <c r="F29" s="95">
        <v>1670</v>
      </c>
      <c r="G29" s="92">
        <v>1670</v>
      </c>
      <c r="H29" s="82">
        <f t="shared" si="3"/>
        <v>2</v>
      </c>
      <c r="I29" s="66">
        <v>97</v>
      </c>
      <c r="J29" s="92">
        <v>97</v>
      </c>
      <c r="K29" s="83">
        <f t="shared" si="4"/>
        <v>2</v>
      </c>
      <c r="L29" s="137">
        <v>16</v>
      </c>
      <c r="M29" s="93">
        <v>16</v>
      </c>
      <c r="N29" s="84">
        <f t="shared" si="5"/>
        <v>1</v>
      </c>
      <c r="O29" s="117">
        <v>557</v>
      </c>
      <c r="P29" s="117">
        <v>557</v>
      </c>
      <c r="Q29" s="84">
        <f t="shared" si="6"/>
        <v>1</v>
      </c>
      <c r="R29" s="93">
        <v>2816</v>
      </c>
      <c r="S29" s="90">
        <f t="shared" si="7"/>
        <v>1</v>
      </c>
      <c r="T29" s="93">
        <v>98</v>
      </c>
      <c r="U29" s="91">
        <f t="shared" si="8"/>
        <v>2</v>
      </c>
      <c r="V29" s="92">
        <v>226</v>
      </c>
      <c r="W29" s="85">
        <f t="shared" si="1"/>
        <v>9.8260869565217384</v>
      </c>
      <c r="X29" s="77">
        <f t="shared" si="9"/>
        <v>2</v>
      </c>
      <c r="Y29" s="86">
        <f t="shared" si="11"/>
        <v>13</v>
      </c>
      <c r="Z29" s="87">
        <f t="shared" si="10"/>
        <v>1</v>
      </c>
      <c r="AA29" s="80" t="s">
        <v>24</v>
      </c>
    </row>
    <row r="30" spans="1:30" s="18" customFormat="1" x14ac:dyDescent="0.3">
      <c r="A30" s="98">
        <f t="shared" si="0"/>
        <v>26</v>
      </c>
      <c r="B30" s="99" t="s">
        <v>25</v>
      </c>
      <c r="C30" s="100">
        <v>17</v>
      </c>
      <c r="D30" s="135">
        <v>20</v>
      </c>
      <c r="E30" s="101">
        <f t="shared" si="2"/>
        <v>2</v>
      </c>
      <c r="F30" s="102">
        <v>1000</v>
      </c>
      <c r="G30" s="103">
        <v>1041</v>
      </c>
      <c r="H30" s="104">
        <f t="shared" si="3"/>
        <v>2</v>
      </c>
      <c r="I30" s="105">
        <v>58</v>
      </c>
      <c r="J30" s="103">
        <v>58</v>
      </c>
      <c r="K30" s="106">
        <f t="shared" si="4"/>
        <v>2</v>
      </c>
      <c r="L30" s="138">
        <v>11</v>
      </c>
      <c r="M30" s="107">
        <v>16</v>
      </c>
      <c r="N30" s="109">
        <f t="shared" si="5"/>
        <v>0</v>
      </c>
      <c r="O30" s="118">
        <v>246</v>
      </c>
      <c r="P30" s="118">
        <v>246</v>
      </c>
      <c r="Q30" s="109">
        <f t="shared" si="6"/>
        <v>1</v>
      </c>
      <c r="R30" s="107">
        <v>1088</v>
      </c>
      <c r="S30" s="110">
        <f t="shared" si="7"/>
        <v>1</v>
      </c>
      <c r="T30" s="107">
        <v>77</v>
      </c>
      <c r="U30" s="111">
        <f t="shared" si="8"/>
        <v>0</v>
      </c>
      <c r="V30" s="103">
        <v>278</v>
      </c>
      <c r="W30" s="112">
        <f t="shared" si="1"/>
        <v>13.9</v>
      </c>
      <c r="X30" s="113">
        <f t="shared" si="9"/>
        <v>2</v>
      </c>
      <c r="Y30" s="114">
        <f t="shared" si="11"/>
        <v>10</v>
      </c>
      <c r="Z30" s="115">
        <f>Y30/13</f>
        <v>0.76923076923076927</v>
      </c>
      <c r="AA30" s="116" t="s">
        <v>25</v>
      </c>
      <c r="AB30" s="19"/>
      <c r="AC30" s="19"/>
    </row>
    <row r="31" spans="1:30" s="18" customFormat="1" x14ac:dyDescent="0.3">
      <c r="A31" s="108">
        <v>27</v>
      </c>
      <c r="B31" s="119" t="s">
        <v>45</v>
      </c>
      <c r="C31" s="121">
        <v>108</v>
      </c>
      <c r="D31" s="136">
        <v>122</v>
      </c>
      <c r="E31" s="125">
        <f t="shared" si="2"/>
        <v>2</v>
      </c>
      <c r="F31" s="120">
        <v>4986</v>
      </c>
      <c r="G31" s="123">
        <v>5009</v>
      </c>
      <c r="H31" s="126">
        <f t="shared" si="3"/>
        <v>2</v>
      </c>
      <c r="I31" s="120">
        <v>291</v>
      </c>
      <c r="J31" s="123">
        <v>292</v>
      </c>
      <c r="K31" s="127">
        <f t="shared" si="4"/>
        <v>2</v>
      </c>
      <c r="L31" s="139">
        <v>36</v>
      </c>
      <c r="M31" s="123">
        <v>62</v>
      </c>
      <c r="N31" s="128">
        <f t="shared" si="5"/>
        <v>0</v>
      </c>
      <c r="O31" s="123">
        <v>762</v>
      </c>
      <c r="P31" s="123">
        <v>762</v>
      </c>
      <c r="Q31" s="129">
        <f t="shared" si="6"/>
        <v>1</v>
      </c>
      <c r="R31" s="123">
        <v>109</v>
      </c>
      <c r="S31" s="130">
        <f t="shared" si="7"/>
        <v>0</v>
      </c>
      <c r="T31" s="124">
        <v>94</v>
      </c>
      <c r="U31" s="130">
        <f t="shared" si="8"/>
        <v>2</v>
      </c>
      <c r="V31" s="123">
        <v>276</v>
      </c>
      <c r="W31" s="122">
        <f t="shared" si="1"/>
        <v>2.262295081967213</v>
      </c>
      <c r="X31" s="131">
        <f t="shared" si="9"/>
        <v>0</v>
      </c>
      <c r="Y31" s="132">
        <f t="shared" si="11"/>
        <v>9</v>
      </c>
      <c r="Z31" s="133">
        <v>0.376</v>
      </c>
      <c r="AA31" s="119" t="s">
        <v>45</v>
      </c>
      <c r="AB31" s="31"/>
      <c r="AC31" s="33"/>
      <c r="AD31" s="23"/>
    </row>
    <row r="32" spans="1:30" s="18" customFormat="1" ht="15" customHeight="1" x14ac:dyDescent="0.25">
      <c r="A32" s="22"/>
      <c r="B32" s="140" t="s">
        <v>51</v>
      </c>
      <c r="C32" s="141">
        <f>SUM(C5:C31)</f>
        <v>1662</v>
      </c>
      <c r="D32" s="141">
        <f>SUM(D5:D31)</f>
        <v>1844</v>
      </c>
      <c r="E32" s="141"/>
      <c r="F32" s="141"/>
      <c r="G32" s="141">
        <f>SUM(G5:G31)</f>
        <v>73841</v>
      </c>
      <c r="H32" s="141"/>
      <c r="I32" s="141"/>
      <c r="J32" s="141">
        <f>SUM(J5:J31)</f>
        <v>5818</v>
      </c>
      <c r="K32" s="141"/>
      <c r="L32" s="141">
        <f t="shared" ref="L32:O32" si="12">SUM(L5:L31)</f>
        <v>5289</v>
      </c>
      <c r="M32" s="141">
        <f t="shared" si="12"/>
        <v>5873</v>
      </c>
      <c r="N32" s="141">
        <f t="shared" si="12"/>
        <v>16</v>
      </c>
      <c r="O32" s="141">
        <f t="shared" si="12"/>
        <v>27518</v>
      </c>
      <c r="P32" s="141">
        <f>SUM(P5:P31)</f>
        <v>27518</v>
      </c>
      <c r="Q32" s="141"/>
      <c r="R32" s="142">
        <f>SUM(R5:R31)</f>
        <v>56888</v>
      </c>
      <c r="S32" s="143"/>
      <c r="T32" s="143">
        <f>SUM(T5:T31)</f>
        <v>2202</v>
      </c>
      <c r="U32" s="142"/>
      <c r="V32" s="143">
        <f>SUM(V5:V31)</f>
        <v>16844</v>
      </c>
      <c r="W32" s="144"/>
      <c r="X32" s="144"/>
      <c r="Y32" s="144"/>
      <c r="Z32" s="145"/>
      <c r="AA32" s="143"/>
      <c r="AB32" s="31"/>
      <c r="AC32" s="33"/>
      <c r="AD32" s="23"/>
    </row>
    <row r="33" spans="1:30" s="18" customFormat="1" x14ac:dyDescent="0.25">
      <c r="A33" s="22"/>
      <c r="B33" s="23"/>
      <c r="C33" s="64"/>
      <c r="D33" s="63"/>
      <c r="E33" s="25"/>
      <c r="F33" s="26"/>
      <c r="G33" s="24"/>
      <c r="H33" s="27"/>
      <c r="I33" s="26"/>
      <c r="J33" s="24"/>
      <c r="K33" s="28"/>
      <c r="L33" s="28"/>
      <c r="M33" s="24"/>
      <c r="N33" s="29"/>
      <c r="O33" s="34"/>
      <c r="P33" s="24"/>
      <c r="Q33" s="27"/>
      <c r="R33" s="24"/>
      <c r="S33" s="30"/>
      <c r="T33" s="30"/>
      <c r="U33" s="24"/>
      <c r="V33" s="30"/>
      <c r="W33" s="32"/>
      <c r="X33" s="32"/>
      <c r="Y33" s="32"/>
      <c r="Z33" s="31"/>
      <c r="AA33" s="30"/>
      <c r="AB33" s="31"/>
      <c r="AC33" s="33"/>
      <c r="AD33" s="23"/>
    </row>
    <row r="34" spans="1:30" s="18" customFormat="1" x14ac:dyDescent="0.25">
      <c r="A34" s="22"/>
      <c r="B34" s="23"/>
      <c r="C34" s="64"/>
      <c r="D34" s="63"/>
      <c r="E34" s="25"/>
      <c r="F34" s="26"/>
      <c r="G34" s="24"/>
      <c r="H34" s="27"/>
      <c r="I34" s="26"/>
      <c r="J34" s="24"/>
      <c r="K34" s="28"/>
      <c r="L34" s="28"/>
      <c r="M34" s="24"/>
      <c r="N34" s="29"/>
      <c r="O34" s="34"/>
      <c r="P34" s="24"/>
      <c r="Q34" s="27"/>
      <c r="R34" s="24"/>
      <c r="S34" s="30"/>
      <c r="T34" s="30"/>
      <c r="U34" s="24"/>
      <c r="V34" s="30"/>
      <c r="W34" s="32"/>
      <c r="X34" s="32"/>
      <c r="Y34" s="32"/>
      <c r="Z34" s="31"/>
      <c r="AA34" s="30"/>
      <c r="AB34" s="31"/>
      <c r="AC34" s="33"/>
      <c r="AD34" s="23"/>
    </row>
    <row r="35" spans="1:30" s="18" customFormat="1" x14ac:dyDescent="0.25">
      <c r="A35" s="35"/>
      <c r="B35" s="36"/>
      <c r="C35" s="35"/>
      <c r="D35" s="35"/>
      <c r="E35" s="37"/>
      <c r="F35" s="35"/>
      <c r="G35" s="35"/>
      <c r="H35" s="38"/>
      <c r="I35" s="35"/>
      <c r="J35" s="35"/>
      <c r="K35" s="39"/>
      <c r="L35" s="39"/>
      <c r="M35" s="35"/>
      <c r="N35" s="40"/>
      <c r="O35" s="41"/>
      <c r="P35" s="42"/>
      <c r="Q35" s="43"/>
      <c r="S35" s="35"/>
      <c r="T35" s="35"/>
      <c r="V35" s="35"/>
      <c r="W35" s="46"/>
      <c r="X35" s="46"/>
      <c r="Y35" s="46"/>
      <c r="Z35" s="47"/>
      <c r="AA35" s="46"/>
      <c r="AB35" s="45"/>
      <c r="AC35" s="40"/>
      <c r="AD35" s="48"/>
    </row>
    <row r="36" spans="1:30" s="18" customFormat="1" x14ac:dyDescent="0.25">
      <c r="A36" s="35"/>
      <c r="B36" s="36"/>
      <c r="C36" s="35"/>
      <c r="D36" s="35"/>
      <c r="E36" s="37"/>
      <c r="F36" s="35"/>
      <c r="G36" s="35"/>
      <c r="H36" s="38"/>
      <c r="I36" s="35"/>
      <c r="J36" s="35"/>
      <c r="K36" s="39"/>
      <c r="L36" s="39"/>
      <c r="M36" s="35"/>
      <c r="N36" s="40"/>
      <c r="O36" s="41"/>
      <c r="P36" s="42"/>
      <c r="Q36" s="43"/>
      <c r="S36" s="35"/>
      <c r="T36" s="35"/>
      <c r="V36" s="35"/>
      <c r="W36" s="46"/>
      <c r="X36" s="46"/>
      <c r="Y36" s="46"/>
      <c r="Z36" s="47"/>
      <c r="AA36" s="46"/>
      <c r="AB36" s="45"/>
      <c r="AC36" s="40"/>
      <c r="AD36" s="48"/>
    </row>
    <row r="37" spans="1:30" s="18" customFormat="1" x14ac:dyDescent="0.25">
      <c r="A37" s="35"/>
      <c r="B37" s="36"/>
      <c r="C37" s="35"/>
      <c r="D37" s="35"/>
      <c r="E37" s="37"/>
      <c r="F37" s="35"/>
      <c r="G37" s="35"/>
      <c r="H37" s="38"/>
      <c r="I37" s="35"/>
      <c r="J37" s="35"/>
      <c r="K37" s="39"/>
      <c r="L37" s="39"/>
      <c r="M37" s="35"/>
      <c r="N37" s="40"/>
      <c r="O37" s="41"/>
      <c r="P37" s="42"/>
      <c r="Q37" s="43"/>
      <c r="V37" s="35"/>
      <c r="W37" s="46"/>
      <c r="X37" s="46"/>
      <c r="Y37" s="46"/>
      <c r="Z37" s="47"/>
      <c r="AA37" s="46"/>
      <c r="AB37" s="45"/>
      <c r="AC37" s="40"/>
      <c r="AD37" s="48"/>
    </row>
    <row r="38" spans="1:30" s="18" customFormat="1" x14ac:dyDescent="0.25">
      <c r="B38" s="48"/>
      <c r="C38" s="35"/>
      <c r="D38" s="35"/>
      <c r="E38" s="37"/>
      <c r="F38" s="35"/>
      <c r="G38" s="35"/>
      <c r="H38" s="38"/>
      <c r="I38" s="35"/>
      <c r="J38" s="35"/>
      <c r="K38" s="39"/>
      <c r="L38" s="39"/>
      <c r="M38" s="35"/>
      <c r="N38" s="40"/>
      <c r="O38" s="41"/>
      <c r="P38" s="49"/>
      <c r="Q38" s="40"/>
      <c r="V38" s="35"/>
      <c r="W38" s="46"/>
      <c r="X38" s="46"/>
      <c r="Y38" s="46"/>
      <c r="Z38" s="47"/>
      <c r="AA38" s="46"/>
      <c r="AB38" s="45"/>
      <c r="AC38" s="40"/>
      <c r="AD38" s="48"/>
    </row>
    <row r="39" spans="1:30" s="18" customFormat="1" x14ac:dyDescent="0.25">
      <c r="B39" s="48"/>
      <c r="C39" s="35"/>
      <c r="D39" s="35"/>
      <c r="E39" s="37"/>
      <c r="F39" s="35"/>
      <c r="G39" s="35"/>
      <c r="H39" s="38"/>
      <c r="I39" s="35"/>
      <c r="J39" s="35"/>
      <c r="K39" s="39"/>
      <c r="L39" s="39"/>
      <c r="M39" s="35"/>
      <c r="N39" s="40"/>
      <c r="P39" s="42"/>
      <c r="Q39" s="43"/>
      <c r="S39" s="35"/>
      <c r="T39" s="35"/>
      <c r="V39" s="35"/>
      <c r="W39" s="46"/>
      <c r="X39" s="46"/>
      <c r="Y39" s="46"/>
      <c r="Z39" s="47"/>
      <c r="AA39" s="46"/>
      <c r="AB39" s="45"/>
      <c r="AC39" s="40"/>
      <c r="AD39" s="48"/>
    </row>
    <row r="40" spans="1:30" s="18" customFormat="1" x14ac:dyDescent="0.25">
      <c r="B40" s="48"/>
      <c r="E40" s="50"/>
      <c r="H40" s="40"/>
      <c r="K40" s="40"/>
      <c r="L40" s="40"/>
      <c r="M40" s="35"/>
      <c r="N40" s="40"/>
      <c r="O40" s="41"/>
      <c r="P40" s="49"/>
      <c r="Q40" s="40"/>
      <c r="W40" s="46"/>
      <c r="X40" s="46"/>
      <c r="Y40" s="46"/>
      <c r="Z40" s="47"/>
      <c r="AA40" s="46"/>
      <c r="AB40" s="45"/>
      <c r="AC40" s="40"/>
      <c r="AD40" s="48"/>
    </row>
    <row r="41" spans="1:30" s="18" customFormat="1" ht="18" x14ac:dyDescent="0.25">
      <c r="B41" s="48"/>
      <c r="C41" s="51"/>
      <c r="D41" s="35"/>
      <c r="E41" s="52"/>
      <c r="F41" s="53"/>
      <c r="G41" s="35"/>
      <c r="H41" s="44"/>
      <c r="I41" s="53"/>
      <c r="J41" s="35"/>
      <c r="K41" s="39"/>
      <c r="L41" s="39"/>
      <c r="M41" s="35"/>
      <c r="N41" s="40"/>
      <c r="O41" s="41"/>
      <c r="P41" s="42"/>
      <c r="Q41" s="43"/>
      <c r="Z41" s="40"/>
      <c r="AB41" s="45"/>
      <c r="AC41" s="40"/>
      <c r="AD41" s="48"/>
    </row>
    <row r="42" spans="1:30" s="18" customFormat="1" ht="18" x14ac:dyDescent="0.25">
      <c r="B42" s="48"/>
      <c r="C42" s="51"/>
      <c r="D42" s="35"/>
      <c r="E42" s="52"/>
      <c r="F42" s="53"/>
      <c r="G42" s="35"/>
      <c r="H42" s="44"/>
      <c r="I42" s="53"/>
      <c r="J42" s="35"/>
      <c r="K42" s="39"/>
      <c r="L42" s="39"/>
      <c r="M42" s="35"/>
      <c r="N42" s="44"/>
      <c r="O42" s="35"/>
      <c r="P42" s="42"/>
      <c r="Q42" s="43"/>
      <c r="S42" s="35"/>
      <c r="T42" s="35"/>
      <c r="V42" s="35"/>
      <c r="W42" s="46"/>
      <c r="X42" s="46"/>
      <c r="Y42" s="46"/>
      <c r="Z42" s="47"/>
      <c r="AA42" s="46"/>
      <c r="AB42" s="45"/>
      <c r="AC42" s="40"/>
      <c r="AD42" s="48"/>
    </row>
    <row r="43" spans="1:30" s="18" customFormat="1" x14ac:dyDescent="0.25">
      <c r="B43" s="48"/>
      <c r="E43" s="50"/>
      <c r="H43" s="40"/>
      <c r="K43" s="40"/>
      <c r="L43" s="40"/>
      <c r="M43" s="35"/>
      <c r="N43" s="44"/>
      <c r="O43" s="35"/>
      <c r="P43" s="54"/>
      <c r="Q43" s="38"/>
      <c r="S43" s="35"/>
      <c r="T43" s="35"/>
      <c r="V43" s="35"/>
      <c r="W43" s="46"/>
      <c r="X43" s="46"/>
      <c r="Y43" s="46"/>
      <c r="Z43" s="47"/>
      <c r="AA43" s="46"/>
      <c r="AB43" s="45"/>
      <c r="AC43" s="40"/>
      <c r="AD43" s="48"/>
    </row>
    <row r="44" spans="1:30" s="18" customFormat="1" ht="18" x14ac:dyDescent="0.25">
      <c r="B44" s="48"/>
      <c r="C44" s="51"/>
      <c r="D44" s="35"/>
      <c r="E44" s="52"/>
      <c r="F44" s="53"/>
      <c r="G44" s="35"/>
      <c r="H44" s="44"/>
      <c r="I44" s="53"/>
      <c r="J44" s="35"/>
      <c r="K44" s="39"/>
      <c r="L44" s="39"/>
      <c r="M44" s="35"/>
      <c r="N44" s="44"/>
      <c r="O44" s="35"/>
      <c r="P44" s="54"/>
      <c r="Q44" s="38"/>
      <c r="S44" s="35"/>
      <c r="T44" s="35"/>
      <c r="V44" s="35"/>
      <c r="W44" s="46"/>
      <c r="X44" s="46"/>
      <c r="Y44" s="46"/>
      <c r="Z44" s="47"/>
      <c r="AA44" s="46"/>
      <c r="AB44" s="45"/>
      <c r="AC44" s="40"/>
      <c r="AD44" s="48"/>
    </row>
    <row r="45" spans="1:30" s="18" customFormat="1" x14ac:dyDescent="0.3">
      <c r="B45" s="48"/>
      <c r="C45" s="41"/>
      <c r="D45" s="41"/>
      <c r="E45" s="55"/>
      <c r="F45" s="53"/>
      <c r="G45" s="35"/>
      <c r="H45" s="44"/>
      <c r="I45" s="53"/>
      <c r="J45" s="35"/>
      <c r="K45" s="39"/>
      <c r="L45" s="39"/>
      <c r="M45" s="35"/>
      <c r="N45" s="56"/>
      <c r="O45" s="57"/>
      <c r="P45" s="54"/>
      <c r="Q45" s="38"/>
      <c r="S45" s="35"/>
      <c r="T45" s="35"/>
      <c r="V45" s="35"/>
      <c r="W45" s="46"/>
      <c r="X45" s="46"/>
      <c r="Y45" s="46"/>
      <c r="Z45" s="47"/>
      <c r="AA45" s="46"/>
      <c r="AB45" s="45"/>
      <c r="AC45" s="40"/>
      <c r="AD45" s="48"/>
    </row>
  </sheetData>
  <mergeCells count="7">
    <mergeCell ref="C3:U3"/>
    <mergeCell ref="C1:AA1"/>
    <mergeCell ref="C2:AA2"/>
    <mergeCell ref="AA3:AA4"/>
    <mergeCell ref="Y3:Y4"/>
    <mergeCell ref="Z3:Z4"/>
    <mergeCell ref="V3:X3"/>
  </mergeCells>
  <pageMargins left="0.23622047244094491" right="0.23622047244094491" top="0.15748031496062992" bottom="0.15748031496062992" header="0.31496062992125984" footer="0.31496062992125984"/>
  <pageSetup paperSize="9" scale="33" fitToHeight="0" orientation="landscape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01.11.2022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Коценко Ольга Георгиевна</dc:creator>
  <cp:lastModifiedBy>Михайличенко Анна Сергеевна</cp:lastModifiedBy>
  <cp:lastPrinted>2022-11-02T11:52:19Z</cp:lastPrinted>
  <dcterms:created xsi:type="dcterms:W3CDTF">2018-02-27T07:53:58Z</dcterms:created>
  <dcterms:modified xsi:type="dcterms:W3CDTF">2022-11-08T07:41:22Z</dcterms:modified>
</cp:coreProperties>
</file>