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75" yWindow="0" windowWidth="17460" windowHeight="12825"/>
  </bookViews>
  <sheets>
    <sheet name="01.12.2022" sheetId="1" r:id="rId1"/>
  </sheets>
  <definedNames>
    <definedName name="_xlnm._FilterDatabase" localSheetId="0" hidden="1">'01.12.2022'!$A$4:$CE$30</definedName>
  </definedNames>
  <calcPr calcId="145621"/>
</workbook>
</file>

<file path=xl/calcChain.xml><?xml version="1.0" encoding="utf-8"?>
<calcChain xmlns="http://schemas.openxmlformats.org/spreadsheetml/2006/main">
  <c r="U25" i="1" l="1"/>
  <c r="U26" i="1"/>
  <c r="U27" i="1"/>
  <c r="U28" i="1"/>
  <c r="U29" i="1"/>
  <c r="U30" i="1"/>
  <c r="U31" i="1"/>
  <c r="W24" i="1" l="1"/>
  <c r="W25" i="1"/>
  <c r="W26" i="1"/>
  <c r="W27" i="1"/>
  <c r="W28" i="1"/>
  <c r="W29" i="1"/>
  <c r="W30" i="1"/>
  <c r="W31" i="1"/>
  <c r="W18" i="1"/>
  <c r="W19" i="1"/>
  <c r="W20" i="1"/>
  <c r="W21" i="1"/>
  <c r="W22" i="1"/>
  <c r="W23" i="1"/>
  <c r="W11" i="1"/>
  <c r="W12" i="1"/>
  <c r="W13" i="1"/>
  <c r="W14" i="1"/>
  <c r="W15" i="1"/>
  <c r="W16" i="1"/>
  <c r="W17" i="1"/>
  <c r="W7" i="1"/>
  <c r="W8" i="1"/>
  <c r="W9" i="1"/>
  <c r="W10" i="1"/>
  <c r="W6" i="1"/>
  <c r="F32" i="1"/>
  <c r="I32" i="1"/>
  <c r="G32" i="1" l="1"/>
  <c r="V32" i="1" l="1"/>
  <c r="T32" i="1"/>
  <c r="R32" i="1"/>
  <c r="P32" i="1"/>
  <c r="D32" i="1"/>
  <c r="J32" i="1"/>
  <c r="C32" i="1"/>
  <c r="L32" i="1"/>
  <c r="M32" i="1"/>
  <c r="O32" i="1"/>
  <c r="H15" i="1"/>
  <c r="X31" i="1"/>
  <c r="S31" i="1"/>
  <c r="Q31" i="1"/>
  <c r="N31" i="1"/>
  <c r="K31" i="1"/>
  <c r="H31" i="1"/>
  <c r="E31" i="1"/>
  <c r="X30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E5" i="1"/>
  <c r="H5" i="1"/>
  <c r="K5" i="1"/>
  <c r="N5" i="1"/>
  <c r="Q5" i="1"/>
  <c r="S5" i="1"/>
  <c r="U5" i="1"/>
  <c r="W5" i="1"/>
  <c r="X5" i="1" s="1"/>
  <c r="E6" i="1"/>
  <c r="H6" i="1"/>
  <c r="K6" i="1"/>
  <c r="N6" i="1"/>
  <c r="Q6" i="1"/>
  <c r="S6" i="1"/>
  <c r="U6" i="1"/>
  <c r="X6" i="1"/>
  <c r="E7" i="1"/>
  <c r="H7" i="1"/>
  <c r="K7" i="1"/>
  <c r="N7" i="1"/>
  <c r="Q7" i="1"/>
  <c r="S7" i="1"/>
  <c r="U7" i="1"/>
  <c r="X7" i="1"/>
  <c r="E8" i="1"/>
  <c r="H8" i="1"/>
  <c r="K8" i="1"/>
  <c r="N8" i="1"/>
  <c r="Q8" i="1"/>
  <c r="S8" i="1"/>
  <c r="U8" i="1"/>
  <c r="X8" i="1"/>
  <c r="E9" i="1"/>
  <c r="H9" i="1"/>
  <c r="K9" i="1"/>
  <c r="N9" i="1"/>
  <c r="Q9" i="1"/>
  <c r="S9" i="1"/>
  <c r="U9" i="1"/>
  <c r="X9" i="1"/>
  <c r="E10" i="1"/>
  <c r="H10" i="1"/>
  <c r="K10" i="1"/>
  <c r="N10" i="1"/>
  <c r="Q10" i="1"/>
  <c r="S10" i="1"/>
  <c r="U10" i="1"/>
  <c r="X10" i="1"/>
  <c r="E11" i="1"/>
  <c r="H11" i="1"/>
  <c r="K11" i="1"/>
  <c r="N11" i="1"/>
  <c r="Q11" i="1"/>
  <c r="S11" i="1"/>
  <c r="U11" i="1"/>
  <c r="X11" i="1"/>
  <c r="E12" i="1"/>
  <c r="H12" i="1"/>
  <c r="K12" i="1"/>
  <c r="N12" i="1"/>
  <c r="Q12" i="1"/>
  <c r="S12" i="1"/>
  <c r="U12" i="1"/>
  <c r="X12" i="1"/>
  <c r="E13" i="1"/>
  <c r="H13" i="1"/>
  <c r="K13" i="1"/>
  <c r="N13" i="1"/>
  <c r="Q13" i="1"/>
  <c r="S13" i="1"/>
  <c r="U13" i="1"/>
  <c r="X13" i="1"/>
  <c r="E14" i="1"/>
  <c r="H14" i="1"/>
  <c r="K14" i="1"/>
  <c r="N14" i="1"/>
  <c r="Q14" i="1"/>
  <c r="S14" i="1"/>
  <c r="U14" i="1"/>
  <c r="X14" i="1"/>
  <c r="E15" i="1"/>
  <c r="K15" i="1"/>
  <c r="N15" i="1"/>
  <c r="Q15" i="1"/>
  <c r="S15" i="1"/>
  <c r="U15" i="1"/>
  <c r="X15" i="1"/>
  <c r="E16" i="1"/>
  <c r="H16" i="1"/>
  <c r="K16" i="1"/>
  <c r="N16" i="1"/>
  <c r="Q16" i="1"/>
  <c r="S16" i="1"/>
  <c r="U16" i="1"/>
  <c r="X16" i="1"/>
  <c r="H17" i="1"/>
  <c r="K17" i="1"/>
  <c r="N17" i="1"/>
  <c r="Q17" i="1"/>
  <c r="S17" i="1"/>
  <c r="U17" i="1"/>
  <c r="X17" i="1"/>
  <c r="E18" i="1"/>
  <c r="H18" i="1"/>
  <c r="K18" i="1"/>
  <c r="N18" i="1"/>
  <c r="Q18" i="1"/>
  <c r="S18" i="1"/>
  <c r="U18" i="1"/>
  <c r="X18" i="1"/>
  <c r="E19" i="1"/>
  <c r="H19" i="1"/>
  <c r="K19" i="1"/>
  <c r="N19" i="1"/>
  <c r="Q19" i="1"/>
  <c r="S19" i="1"/>
  <c r="U19" i="1"/>
  <c r="X19" i="1"/>
  <c r="E20" i="1"/>
  <c r="H20" i="1"/>
  <c r="K20" i="1"/>
  <c r="N20" i="1"/>
  <c r="Q20" i="1"/>
  <c r="S20" i="1"/>
  <c r="U20" i="1"/>
  <c r="X20" i="1"/>
  <c r="E21" i="1"/>
  <c r="H21" i="1"/>
  <c r="K21" i="1"/>
  <c r="N21" i="1"/>
  <c r="Q21" i="1"/>
  <c r="S21" i="1"/>
  <c r="U21" i="1"/>
  <c r="X21" i="1"/>
  <c r="E22" i="1"/>
  <c r="H22" i="1"/>
  <c r="K22" i="1"/>
  <c r="N22" i="1"/>
  <c r="Q22" i="1"/>
  <c r="S22" i="1"/>
  <c r="U22" i="1"/>
  <c r="X22" i="1"/>
  <c r="E23" i="1"/>
  <c r="H23" i="1"/>
  <c r="K23" i="1"/>
  <c r="N23" i="1"/>
  <c r="Q23" i="1"/>
  <c r="S23" i="1"/>
  <c r="U23" i="1"/>
  <c r="X23" i="1"/>
  <c r="E24" i="1"/>
  <c r="H24" i="1"/>
  <c r="K24" i="1"/>
  <c r="N24" i="1"/>
  <c r="Q24" i="1"/>
  <c r="S24" i="1"/>
  <c r="U24" i="1"/>
  <c r="X24" i="1"/>
  <c r="E25" i="1"/>
  <c r="H25" i="1"/>
  <c r="K25" i="1"/>
  <c r="N25" i="1"/>
  <c r="Q25" i="1"/>
  <c r="S25" i="1"/>
  <c r="X25" i="1"/>
  <c r="E26" i="1"/>
  <c r="H26" i="1"/>
  <c r="K26" i="1"/>
  <c r="N26" i="1"/>
  <c r="Q26" i="1"/>
  <c r="S26" i="1"/>
  <c r="X26" i="1"/>
  <c r="E27" i="1"/>
  <c r="H27" i="1"/>
  <c r="K27" i="1"/>
  <c r="N27" i="1"/>
  <c r="Q27" i="1"/>
  <c r="S27" i="1"/>
  <c r="X27" i="1"/>
  <c r="E28" i="1"/>
  <c r="H28" i="1"/>
  <c r="K28" i="1"/>
  <c r="N28" i="1"/>
  <c r="Q28" i="1"/>
  <c r="S28" i="1"/>
  <c r="X28" i="1"/>
  <c r="E29" i="1"/>
  <c r="H29" i="1"/>
  <c r="K29" i="1"/>
  <c r="N29" i="1"/>
  <c r="Q29" i="1"/>
  <c r="S29" i="1"/>
  <c r="X29" i="1"/>
  <c r="E30" i="1"/>
  <c r="H30" i="1"/>
  <c r="K30" i="1"/>
  <c r="N30" i="1"/>
  <c r="Q30" i="1"/>
  <c r="S30" i="1"/>
  <c r="N32" i="1" l="1"/>
  <c r="Y29" i="1"/>
  <c r="Z29" i="1" s="1"/>
  <c r="Y28" i="1"/>
  <c r="Z28" i="1" s="1"/>
  <c r="Y30" i="1"/>
  <c r="Z30" i="1" s="1"/>
  <c r="Y24" i="1"/>
  <c r="Z24" i="1" s="1"/>
  <c r="Y21" i="1"/>
  <c r="Z21" i="1" s="1"/>
  <c r="Y31" i="1"/>
  <c r="Z31" i="1" s="1"/>
  <c r="Y27" i="1"/>
  <c r="Z27" i="1" s="1"/>
  <c r="Y26" i="1"/>
  <c r="Z26" i="1" s="1"/>
  <c r="Y23" i="1"/>
  <c r="Z23" i="1" s="1"/>
  <c r="Y22" i="1"/>
  <c r="Z22" i="1" s="1"/>
  <c r="Y20" i="1"/>
  <c r="Z20" i="1" s="1"/>
  <c r="Y19" i="1"/>
  <c r="Z19" i="1" s="1"/>
  <c r="Y18" i="1"/>
  <c r="Z18" i="1" s="1"/>
  <c r="Y17" i="1"/>
  <c r="Z17" i="1" s="1"/>
  <c r="Y16" i="1"/>
  <c r="Z16" i="1" s="1"/>
  <c r="Y14" i="1"/>
  <c r="Z14" i="1" s="1"/>
  <c r="Y13" i="1"/>
  <c r="Z13" i="1" s="1"/>
  <c r="Y12" i="1"/>
  <c r="Z12" i="1" s="1"/>
  <c r="Y11" i="1"/>
  <c r="Z11" i="1" s="1"/>
  <c r="Y10" i="1"/>
  <c r="Z10" i="1" s="1"/>
  <c r="Y9" i="1"/>
  <c r="Z9" i="1" s="1"/>
  <c r="Y8" i="1"/>
  <c r="Z8" i="1" s="1"/>
  <c r="Y7" i="1"/>
  <c r="Z7" i="1" s="1"/>
  <c r="Y6" i="1"/>
  <c r="Z6" i="1" s="1"/>
  <c r="Y25" i="1"/>
  <c r="Z25" i="1" s="1"/>
  <c r="Y15" i="1"/>
  <c r="Z15" i="1" s="1"/>
  <c r="Y5" i="1"/>
  <c r="Z5" i="1" s="1"/>
</calcChain>
</file>

<file path=xl/sharedStrings.xml><?xml version="1.0" encoding="utf-8"?>
<sst xmlns="http://schemas.openxmlformats.org/spreadsheetml/2006/main" count="229" uniqueCount="90">
  <si>
    <t>Статистика посещений пользователями 
электронных журналов и дневников</t>
  </si>
  <si>
    <t>Кол-во учащихся  по  данным комплекто-вания</t>
  </si>
  <si>
    <t>Кол-во внешних обращений к системе сотрудников</t>
  </si>
  <si>
    <t>МАУ ДО МЭЦ</t>
  </si>
  <si>
    <t>МБУ ДО ЦТР "Центральный"</t>
  </si>
  <si>
    <t>МБОУ ДО ГДЮСШ</t>
  </si>
  <si>
    <t>МБОУ ДО ДДТ "Созвездие"</t>
  </si>
  <si>
    <t>МБОУ ДО ДМЦ</t>
  </si>
  <si>
    <t>МБОУ ДО ДЦ «Автогородок»</t>
  </si>
  <si>
    <t>МБОУ ДО СШ «Юбилейная»</t>
  </si>
  <si>
    <t>МБОУ ДО ДЮЦ</t>
  </si>
  <si>
    <t>МБОУ ДО ЦДТТ"Юный техник"</t>
  </si>
  <si>
    <t>МБОУ ДО ЦДЮТ</t>
  </si>
  <si>
    <t>МУДО «Малая академия»</t>
  </si>
  <si>
    <t>МБОУ ДО ЦТ «Содружество»</t>
  </si>
  <si>
    <t>МБОУ ДО ЦДТТ "Парус"</t>
  </si>
  <si>
    <t>МБОУ ДО ЦРТДЮ</t>
  </si>
  <si>
    <t>МБОУ ДО СШ № 1</t>
  </si>
  <si>
    <t>МБОУ ДО СДЮСШ № 1</t>
  </si>
  <si>
    <t>МБОУ ДО ДЮСШ № 2</t>
  </si>
  <si>
    <t>МБОУ ДО СШ № 3</t>
  </si>
  <si>
    <t>МБОУ ДО СШ № 4</t>
  </si>
  <si>
    <t>МАОУ ДО СШ № 6</t>
  </si>
  <si>
    <t>МБОУ ДО ДЮСШ № 7</t>
  </si>
  <si>
    <t>МБОУ ДО СШ № 8</t>
  </si>
  <si>
    <t>Кол-во объединений по  данным комплекто-вания</t>
  </si>
  <si>
    <t>Актуальность информации об образовательной организации, педагогическом коллективе, обучающихся, а также содержании образовательного процесса</t>
  </si>
  <si>
    <t>Кол-во учащихся по отчету "Количественный состав учащихся"</t>
  </si>
  <si>
    <t>Кол-во педагогов (информация МОДО)</t>
  </si>
  <si>
    <t>Кол-во КТП (информация МОДО)</t>
  </si>
  <si>
    <t>Кол-во КТП в ЭЖ</t>
  </si>
  <si>
    <t>Кол-во пропусков</t>
  </si>
  <si>
    <t>Значение критерия(1,0)</t>
  </si>
  <si>
    <t>Значения критерия (1,0)</t>
  </si>
  <si>
    <t>Среднее кол-во обращений одного педагога за период</t>
  </si>
  <si>
    <t>Кол-во объединений по отчету "Количественный состав учащихся"</t>
  </si>
  <si>
    <t>% заполненных тем занятий за проведенный период</t>
  </si>
  <si>
    <t>Значения критерия (2,1,0)</t>
  </si>
  <si>
    <t>Значение критерия(2,0)</t>
  </si>
  <si>
    <t>Кол-во сотрудников в ЭЖ с ролью "Педагог"</t>
  </si>
  <si>
    <t>Общая сумма баллов (максимально 13)</t>
  </si>
  <si>
    <t>ПРОЦЕНТ информационной наполненности ЭЖ</t>
  </si>
  <si>
    <t>МАОУ ДО ЦДТ"Прикубанский"</t>
  </si>
  <si>
    <t>Кол-во занятий в недельном расписании в ЭЖ в текущем месяце</t>
  </si>
  <si>
    <t>МАОУ ЦДО "Ориентир"</t>
  </si>
  <si>
    <t>МБОУ ДО ЦДТИ«ЮБИЛЕЙНАЯ»</t>
  </si>
  <si>
    <t>МАОУ ДО ЦДТИ «Родник»</t>
  </si>
  <si>
    <t>МБОУ ДО ЦДТИ «Овация»</t>
  </si>
  <si>
    <t xml:space="preserve">Среднее количество часов в недельном расписании </t>
  </si>
  <si>
    <t>ИТОГО</t>
  </si>
  <si>
    <t xml:space="preserve">Таблица мониторинга МОДО по работе в АИС СГО </t>
  </si>
  <si>
    <t>Отчёт по ведению электронных журналов в ОДО</t>
  </si>
  <si>
    <t>№ п/п</t>
  </si>
  <si>
    <t>ОДО</t>
  </si>
  <si>
    <t>1</t>
  </si>
  <si>
    <t>2</t>
  </si>
  <si>
    <t>МБОУ ДО ЦДТиИ «ЮБИЛЕЙНЫЙ»</t>
  </si>
  <si>
    <t>3</t>
  </si>
  <si>
    <t>4</t>
  </si>
  <si>
    <t>5</t>
  </si>
  <si>
    <t>6</t>
  </si>
  <si>
    <t>7</t>
  </si>
  <si>
    <t>8</t>
  </si>
  <si>
    <t>МБОУ ДО ЦДТиИ «Овация»</t>
  </si>
  <si>
    <t>9</t>
  </si>
  <si>
    <t>МАОУ ДО ЦДТиИ «Родник»</t>
  </si>
  <si>
    <t>10</t>
  </si>
  <si>
    <t>11</t>
  </si>
  <si>
    <t>12</t>
  </si>
  <si>
    <t>13</t>
  </si>
  <si>
    <t>14</t>
  </si>
  <si>
    <t>15</t>
  </si>
  <si>
    <t>МАОУДО "ЦДТ "Прикубанский"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</si>
  <si>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</si>
  <si>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</si>
  <si>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</si>
  <si>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</si>
  <si>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</si>
  <si>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</si>
  <si>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</si>
  <si>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</si>
  <si>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</si>
  <si>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</si>
  <si>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</si>
  <si>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</si>
  <si>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Состояние на 5.12.2022 14:11:31</t>
  </si>
  <si>
    <r>
      <t xml:space="preserve">© </t>
    </r>
    <r>
      <rPr>
        <i/>
        <sz val="11"/>
        <color rgb="FF000000"/>
        <rFont val="Arial"/>
        <family val="2"/>
        <charset val="204"/>
      </rPr>
      <t>Сетевой Город. Образование</t>
    </r>
    <r>
      <rPr>
        <sz val="11"/>
        <color rgb="FF000000"/>
        <rFont val="Arial"/>
        <family val="2"/>
        <charset val="204"/>
      </rPr>
      <t xml:space="preserve"> 5.12.64032.77</t>
    </r>
  </si>
  <si>
    <t>Кол-во занятий в недельном расписании сентябрь 2022</t>
  </si>
  <si>
    <t>Кол-во занятий в недельном расписании октябрь 2022</t>
  </si>
  <si>
    <t>Кол-во занятий в недельном расписании ноябрь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</si>
</sst>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71" x14ac:knownFonts="1">
    <font>
      <sz val="11"/>
      <color theme="1"/>
      <name val="Calibri"/>
      <family val="2"/>
      <scheme val="minor"/>
    </font>
    <font>
      <sz val="14"/>
      <color indexed="8"/>
      <name val="Arial Narrow"/>
      <family val="2"/>
      <charset val="204"/>
    </font>
    <font>
      <sz val="12"/>
      <color indexed="8"/>
      <name val="Arial Narrow"/>
      <family val="2"/>
      <charset val="204"/>
    </font>
    <font>
      <b/>
      <sz val="12"/>
      <color indexed="8"/>
      <name val="Arial Narrow"/>
      <family val="2"/>
      <charset val="204"/>
    </font>
    <font>
      <sz val="11"/>
      <color indexed="8"/>
      <name val="Arial Narrow"/>
      <family val="2"/>
      <charset val="204"/>
    </font>
    <font>
      <b/>
      <sz val="11"/>
      <color indexed="8"/>
      <name val="Arial Narrow"/>
      <family val="2"/>
      <charset val="204"/>
    </font>
    <font>
      <sz val="11"/>
      <color indexed="8"/>
      <name val="Calibri"/>
      <family val="2"/>
      <charset val="204"/>
    </font>
    <font>
      <b/>
      <sz val="11"/>
      <name val="Arial Narrow"/>
      <family val="2"/>
      <charset val="204"/>
    </font>
    <font>
      <sz val="10"/>
      <name val="Arial"/>
      <family val="2"/>
      <charset val="204"/>
    </font>
    <font>
      <sz val="11"/>
      <name val="Arial Narrow"/>
      <family val="2"/>
      <charset val="204"/>
    </font>
    <font>
      <sz val="12"/>
      <name val="Arial Narrow"/>
      <family val="2"/>
      <charset val="204"/>
    </font>
    <font>
      <sz val="10"/>
      <color indexed="8"/>
      <name val="Arial Narrow"/>
      <family val="2"/>
      <charset val="204"/>
    </font>
    <font>
      <b/>
      <sz val="10"/>
      <color indexed="8"/>
      <name val="Arial Narrow"/>
      <family val="2"/>
      <charset val="204"/>
    </font>
    <font>
      <sz val="10"/>
      <name val="Arial Cyr"/>
      <charset val="204"/>
    </font>
    <font>
      <sz val="14"/>
      <name val="Arial Narrow"/>
      <family val="2"/>
      <charset val="204"/>
    </font>
    <font>
      <sz val="10"/>
      <color indexed="12"/>
      <name val="Arial"/>
      <family val="2"/>
      <charset val="204"/>
    </font>
    <font>
      <b/>
      <sz val="16"/>
      <color indexed="8"/>
      <name val="Arial Narrow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11"/>
      <color theme="0"/>
      <name val="Calibri"/>
      <family val="2"/>
      <charset val="204"/>
      <scheme val="minor"/>
    </font>
    <font>
      <sz val="12"/>
      <color theme="0"/>
      <name val="Times New Roman"/>
      <family val="2"/>
      <charset val="204"/>
    </font>
    <font>
      <sz val="11"/>
      <color rgb="FF3F3F76"/>
      <name val="Calibri"/>
      <family val="2"/>
      <charset val="204"/>
      <scheme val="minor"/>
    </font>
    <font>
      <sz val="12"/>
      <color rgb="FF3F3F76"/>
      <name val="Times New Roman"/>
      <family val="2"/>
      <charset val="204"/>
    </font>
    <font>
      <b/>
      <sz val="11"/>
      <color rgb="FF3F3F3F"/>
      <name val="Calibri"/>
      <family val="2"/>
      <charset val="204"/>
      <scheme val="minor"/>
    </font>
    <font>
      <b/>
      <sz val="12"/>
      <color rgb="FF3F3F3F"/>
      <name val="Times New Roman"/>
      <family val="2"/>
      <charset val="204"/>
    </font>
    <font>
      <b/>
      <sz val="11"/>
      <color rgb="FFFA7D00"/>
      <name val="Calibri"/>
      <family val="2"/>
      <charset val="204"/>
      <scheme val="minor"/>
    </font>
    <font>
      <b/>
      <sz val="12"/>
      <color rgb="FFFA7D00"/>
      <name val="Times New Roman"/>
      <family val="2"/>
      <charset val="204"/>
    </font>
    <font>
      <b/>
      <sz val="15"/>
      <color theme="3"/>
      <name val="Calibri"/>
      <family val="2"/>
      <charset val="204"/>
      <scheme val="minor"/>
    </font>
    <font>
      <b/>
      <sz val="15"/>
      <color theme="3"/>
      <name val="Times New Roman"/>
      <family val="2"/>
      <charset val="204"/>
    </font>
    <font>
      <b/>
      <sz val="13"/>
      <color theme="3"/>
      <name val="Calibri"/>
      <family val="2"/>
      <charset val="204"/>
      <scheme val="minor"/>
    </font>
    <font>
      <b/>
      <sz val="13"/>
      <color theme="3"/>
      <name val="Times New Roman"/>
      <family val="2"/>
      <charset val="204"/>
    </font>
    <font>
      <b/>
      <sz val="11"/>
      <color theme="3"/>
      <name val="Calibri"/>
      <family val="2"/>
      <charset val="204"/>
      <scheme val="minor"/>
    </font>
    <font>
      <b/>
      <sz val="11"/>
      <color theme="3"/>
      <name val="Times New Roman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2"/>
      <charset val="204"/>
    </font>
    <font>
      <b/>
      <sz val="11"/>
      <color theme="0"/>
      <name val="Calibri"/>
      <family val="2"/>
      <charset val="204"/>
      <scheme val="minor"/>
    </font>
    <font>
      <b/>
      <sz val="12"/>
      <color theme="0"/>
      <name val="Times New Roman"/>
      <family val="2"/>
      <charset val="204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2"/>
      <color rgb="FF9C6500"/>
      <name val="Times New Roman"/>
      <family val="2"/>
      <charset val="204"/>
    </font>
    <font>
      <sz val="1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2"/>
      <color rgb="FF9C0006"/>
      <name val="Times New Roman"/>
      <family val="2"/>
      <charset val="204"/>
    </font>
    <font>
      <i/>
      <sz val="11"/>
      <color rgb="FF7F7F7F"/>
      <name val="Calibri"/>
      <family val="2"/>
      <charset val="204"/>
      <scheme val="minor"/>
    </font>
    <font>
      <i/>
      <sz val="12"/>
      <color rgb="FF7F7F7F"/>
      <name val="Times New Roman"/>
      <family val="2"/>
      <charset val="204"/>
    </font>
    <font>
      <sz val="11"/>
      <color rgb="FFFA7D00"/>
      <name val="Calibri"/>
      <family val="2"/>
      <charset val="204"/>
      <scheme val="minor"/>
    </font>
    <font>
      <sz val="12"/>
      <color rgb="FFFA7D00"/>
      <name val="Times New Roman"/>
      <family val="2"/>
      <charset val="204"/>
    </font>
    <font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2"/>
      <charset val="204"/>
    </font>
    <font>
      <sz val="11"/>
      <color rgb="FF006100"/>
      <name val="Calibri"/>
      <family val="2"/>
      <charset val="204"/>
      <scheme val="minor"/>
    </font>
    <font>
      <sz val="12"/>
      <color rgb="FF006100"/>
      <name val="Times New Roman"/>
      <family val="2"/>
      <charset val="204"/>
    </font>
    <font>
      <sz val="14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1"/>
      <color rgb="FFFF0000"/>
      <name val="Arial Narrow"/>
      <family val="2"/>
      <charset val="204"/>
    </font>
    <font>
      <sz val="10"/>
      <color rgb="FF11111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sz val="11"/>
      <color rgb="FF111111"/>
      <name val="Arial Narrow"/>
      <family val="2"/>
      <charset val="204"/>
    </font>
    <font>
      <sz val="10"/>
      <color rgb="FF111111"/>
      <name val="Arial"/>
      <family val="2"/>
      <charset val="204"/>
    </font>
    <font>
      <b/>
      <sz val="11"/>
      <color rgb="FF111111"/>
      <name val="Arial Narrow"/>
      <family val="2"/>
      <charset val="204"/>
    </font>
    <font>
      <b/>
      <sz val="10"/>
      <color rgb="FF11111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rgb="FF111111"/>
      <name val="Arial Narrow"/>
      <family val="2"/>
      <charset val="204"/>
    </font>
    <font>
      <sz val="11"/>
      <color rgb="FF000000"/>
      <name val="Arial"/>
      <family val="2"/>
      <charset val="204"/>
    </font>
    <font>
      <i/>
      <sz val="11"/>
      <color rgb="FF000000"/>
      <name val="Arial"/>
      <family val="2"/>
      <charset val="204"/>
    </font>
    <font>
      <b/>
      <sz val="18"/>
      <color theme="0"/>
      <name val="Arial"/>
      <family val="2"/>
      <charset val="204"/>
    </font>
  </fonts>
  <fills count="4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AEAEA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045">
    <xf numFmtId="0" fontId="0" fillId="0" borderId="0"/>
    <xf numFmtId="0" fontId="20" fillId="2" borderId="0" applyNumberFormat="0" applyBorder="0" applyAlignment="0" applyProtection="0"/>
    <xf numFmtId="0" fontId="21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1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1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1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1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1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1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1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1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1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1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1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1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1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1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1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1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1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1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1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1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1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1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2" fillId="14" borderId="0" applyNumberFormat="0" applyBorder="0" applyAlignment="0" applyProtection="0"/>
    <xf numFmtId="0" fontId="23" fillId="14" borderId="0" applyNumberFormat="0" applyBorder="0" applyAlignment="0" applyProtection="0"/>
    <xf numFmtId="0" fontId="22" fillId="15" borderId="0" applyNumberFormat="0" applyBorder="0" applyAlignment="0" applyProtection="0"/>
    <xf numFmtId="0" fontId="23" fillId="15" borderId="0" applyNumberFormat="0" applyBorder="0" applyAlignment="0" applyProtection="0"/>
    <xf numFmtId="0" fontId="22" fillId="16" borderId="0" applyNumberFormat="0" applyBorder="0" applyAlignment="0" applyProtection="0"/>
    <xf numFmtId="0" fontId="23" fillId="16" borderId="0" applyNumberFormat="0" applyBorder="0" applyAlignment="0" applyProtection="0"/>
    <xf numFmtId="0" fontId="22" fillId="17" borderId="0" applyNumberFormat="0" applyBorder="0" applyAlignment="0" applyProtection="0"/>
    <xf numFmtId="0" fontId="23" fillId="17" borderId="0" applyNumberFormat="0" applyBorder="0" applyAlignment="0" applyProtection="0"/>
    <xf numFmtId="0" fontId="22" fillId="18" borderId="0" applyNumberFormat="0" applyBorder="0" applyAlignment="0" applyProtection="0"/>
    <xf numFmtId="0" fontId="23" fillId="18" borderId="0" applyNumberFormat="0" applyBorder="0" applyAlignment="0" applyProtection="0"/>
    <xf numFmtId="0" fontId="22" fillId="19" borderId="0" applyNumberFormat="0" applyBorder="0" applyAlignment="0" applyProtection="0"/>
    <xf numFmtId="0" fontId="23" fillId="19" borderId="0" applyNumberFormat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2" fillId="20" borderId="0" applyNumberFormat="0" applyBorder="0" applyAlignment="0" applyProtection="0"/>
    <xf numFmtId="0" fontId="23" fillId="20" borderId="0" applyNumberFormat="0" applyBorder="0" applyAlignment="0" applyProtection="0"/>
    <xf numFmtId="0" fontId="22" fillId="21" borderId="0" applyNumberFormat="0" applyBorder="0" applyAlignment="0" applyProtection="0"/>
    <xf numFmtId="0" fontId="23" fillId="21" borderId="0" applyNumberFormat="0" applyBorder="0" applyAlignment="0" applyProtection="0"/>
    <xf numFmtId="0" fontId="22" fillId="22" borderId="0" applyNumberFormat="0" applyBorder="0" applyAlignment="0" applyProtection="0"/>
    <xf numFmtId="0" fontId="23" fillId="22" borderId="0" applyNumberFormat="0" applyBorder="0" applyAlignment="0" applyProtection="0"/>
    <xf numFmtId="0" fontId="22" fillId="23" borderId="0" applyNumberFormat="0" applyBorder="0" applyAlignment="0" applyProtection="0"/>
    <xf numFmtId="0" fontId="23" fillId="23" borderId="0" applyNumberFormat="0" applyBorder="0" applyAlignment="0" applyProtection="0"/>
    <xf numFmtId="0" fontId="22" fillId="24" borderId="0" applyNumberFormat="0" applyBorder="0" applyAlignment="0" applyProtection="0"/>
    <xf numFmtId="0" fontId="23" fillId="24" borderId="0" applyNumberFormat="0" applyBorder="0" applyAlignment="0" applyProtection="0"/>
    <xf numFmtId="0" fontId="22" fillId="25" borderId="0" applyNumberFormat="0" applyBorder="0" applyAlignment="0" applyProtection="0"/>
    <xf numFmtId="0" fontId="23" fillId="25" borderId="0" applyNumberFormat="0" applyBorder="0" applyAlignment="0" applyProtection="0"/>
    <xf numFmtId="0" fontId="24" fillId="26" borderId="15" applyNumberFormat="0" applyAlignment="0" applyProtection="0"/>
    <xf numFmtId="0" fontId="25" fillId="26" borderId="15" applyNumberFormat="0" applyAlignment="0" applyProtection="0"/>
    <xf numFmtId="0" fontId="26" fillId="27" borderId="16" applyNumberFormat="0" applyAlignment="0" applyProtection="0"/>
    <xf numFmtId="0" fontId="27" fillId="27" borderId="16" applyNumberFormat="0" applyAlignment="0" applyProtection="0"/>
    <xf numFmtId="0" fontId="28" fillId="27" borderId="15" applyNumberFormat="0" applyAlignment="0" applyProtection="0"/>
    <xf numFmtId="0" fontId="29" fillId="27" borderId="15" applyNumberFormat="0" applyAlignment="0" applyProtection="0"/>
    <xf numFmtId="0" fontId="30" fillId="0" borderId="17" applyNumberFormat="0" applyFill="0" applyAlignment="0" applyProtection="0"/>
    <xf numFmtId="0" fontId="31" fillId="0" borderId="17" applyNumberFormat="0" applyFill="0" applyAlignment="0" applyProtection="0"/>
    <xf numFmtId="0" fontId="32" fillId="0" borderId="18" applyNumberFormat="0" applyFill="0" applyAlignment="0" applyProtection="0"/>
    <xf numFmtId="0" fontId="33" fillId="0" borderId="18" applyNumberFormat="0" applyFill="0" applyAlignment="0" applyProtection="0"/>
    <xf numFmtId="0" fontId="34" fillId="0" borderId="19" applyNumberFormat="0" applyFill="0" applyAlignment="0" applyProtection="0"/>
    <xf numFmtId="0" fontId="35" fillId="0" borderId="19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20" applyNumberFormat="0" applyFill="0" applyAlignment="0" applyProtection="0"/>
    <xf numFmtId="0" fontId="38" fillId="28" borderId="21" applyNumberFormat="0" applyAlignment="0" applyProtection="0"/>
    <xf numFmtId="0" fontId="39" fillId="28" borderId="21" applyNumberFormat="0" applyAlignment="0" applyProtection="0"/>
    <xf numFmtId="0" fontId="40" fillId="0" borderId="0" applyNumberFormat="0" applyFill="0" applyBorder="0" applyAlignment="0" applyProtection="0"/>
    <xf numFmtId="0" fontId="41" fillId="29" borderId="0" applyNumberFormat="0" applyBorder="0" applyAlignment="0" applyProtection="0"/>
    <xf numFmtId="0" fontId="42" fillId="29" borderId="0" applyNumberFormat="0" applyBorder="0" applyAlignment="0" applyProtection="0"/>
    <xf numFmtId="0" fontId="18" fillId="0" borderId="0">
      <alignment vertical="center"/>
    </xf>
    <xf numFmtId="0" fontId="8" fillId="0" borderId="0">
      <alignment vertical="center"/>
    </xf>
    <xf numFmtId="0" fontId="19" fillId="0" borderId="0"/>
    <xf numFmtId="0" fontId="20" fillId="0" borderId="0"/>
    <xf numFmtId="0" fontId="8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8" fillId="0" borderId="0">
      <alignment vertical="center"/>
    </xf>
    <xf numFmtId="0" fontId="20" fillId="0" borderId="0"/>
    <xf numFmtId="0" fontId="8" fillId="0" borderId="0">
      <alignment vertical="center"/>
    </xf>
    <xf numFmtId="0" fontId="43" fillId="0" borderId="0">
      <alignment vertical="center"/>
    </xf>
    <xf numFmtId="0" fontId="8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4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/>
    <xf numFmtId="0" fontId="20" fillId="0" borderId="0"/>
    <xf numFmtId="0" fontId="21" fillId="0" borderId="0"/>
    <xf numFmtId="0" fontId="20" fillId="0" borderId="0"/>
    <xf numFmtId="0" fontId="17" fillId="0" borderId="0">
      <alignment vertical="center"/>
    </xf>
    <xf numFmtId="0" fontId="8" fillId="0" borderId="0">
      <alignment vertical="center"/>
    </xf>
    <xf numFmtId="0" fontId="6" fillId="0" borderId="0"/>
    <xf numFmtId="0" fontId="13" fillId="0" borderId="0"/>
    <xf numFmtId="0" fontId="8" fillId="0" borderId="0"/>
    <xf numFmtId="0" fontId="45" fillId="30" borderId="0" applyNumberFormat="0" applyBorder="0" applyAlignment="0" applyProtection="0"/>
    <xf numFmtId="0" fontId="46" fillId="30" borderId="0" applyNumberFormat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20" fillId="31" borderId="22" applyNumberFormat="0" applyFont="0" applyAlignment="0" applyProtection="0"/>
    <xf numFmtId="0" fontId="20" fillId="31" borderId="22" applyNumberFormat="0" applyFont="0" applyAlignment="0" applyProtection="0"/>
    <xf numFmtId="0" fontId="20" fillId="31" borderId="22" applyNumberFormat="0" applyFont="0" applyAlignment="0" applyProtection="0"/>
    <xf numFmtId="0" fontId="20" fillId="31" borderId="22" applyNumberFormat="0" applyFont="0" applyAlignment="0" applyProtection="0"/>
    <xf numFmtId="0" fontId="20" fillId="31" borderId="22" applyNumberFormat="0" applyFont="0" applyAlignment="0" applyProtection="0"/>
    <xf numFmtId="0" fontId="20" fillId="31" borderId="22" applyNumberFormat="0" applyFont="0" applyAlignment="0" applyProtection="0"/>
    <xf numFmtId="0" fontId="20" fillId="31" borderId="22" applyNumberFormat="0" applyFont="0" applyAlignment="0" applyProtection="0"/>
    <xf numFmtId="0" fontId="20" fillId="31" borderId="22" applyNumberFormat="0" applyFont="0" applyAlignment="0" applyProtection="0"/>
    <xf numFmtId="0" fontId="20" fillId="31" borderId="22" applyNumberFormat="0" applyFont="0" applyAlignment="0" applyProtection="0"/>
    <xf numFmtId="0" fontId="20" fillId="31" borderId="22" applyNumberFormat="0" applyFont="0" applyAlignment="0" applyProtection="0"/>
    <xf numFmtId="0" fontId="20" fillId="31" borderId="22" applyNumberFormat="0" applyFont="0" applyAlignment="0" applyProtection="0"/>
    <xf numFmtId="0" fontId="20" fillId="31" borderId="22" applyNumberFormat="0" applyFont="0" applyAlignment="0" applyProtection="0"/>
    <xf numFmtId="0" fontId="20" fillId="31" borderId="22" applyNumberFormat="0" applyFont="0" applyAlignment="0" applyProtection="0"/>
    <xf numFmtId="0" fontId="20" fillId="31" borderId="22" applyNumberFormat="0" applyFont="0" applyAlignment="0" applyProtection="0"/>
    <xf numFmtId="0" fontId="20" fillId="31" borderId="22" applyNumberFormat="0" applyFont="0" applyAlignment="0" applyProtection="0"/>
    <xf numFmtId="0" fontId="20" fillId="31" borderId="22" applyNumberFormat="0" applyFont="0" applyAlignment="0" applyProtection="0"/>
    <xf numFmtId="0" fontId="20" fillId="31" borderId="22" applyNumberFormat="0" applyFont="0" applyAlignment="0" applyProtection="0"/>
    <xf numFmtId="0" fontId="20" fillId="31" borderId="22" applyNumberFormat="0" applyFont="0" applyAlignment="0" applyProtection="0"/>
    <xf numFmtId="0" fontId="20" fillId="31" borderId="22" applyNumberFormat="0" applyFont="0" applyAlignment="0" applyProtection="0"/>
    <xf numFmtId="0" fontId="20" fillId="31" borderId="22" applyNumberFormat="0" applyFont="0" applyAlignment="0" applyProtection="0"/>
    <xf numFmtId="0" fontId="20" fillId="31" borderId="22" applyNumberFormat="0" applyFont="0" applyAlignment="0" applyProtection="0"/>
    <xf numFmtId="0" fontId="21" fillId="31" borderId="22" applyNumberFormat="0" applyFont="0" applyAlignment="0" applyProtection="0"/>
    <xf numFmtId="0" fontId="20" fillId="31" borderId="22" applyNumberFormat="0" applyFont="0" applyAlignment="0" applyProtection="0"/>
    <xf numFmtId="0" fontId="20" fillId="31" borderId="22" applyNumberFormat="0" applyFont="0" applyAlignment="0" applyProtection="0"/>
    <xf numFmtId="0" fontId="20" fillId="31" borderId="22" applyNumberFormat="0" applyFont="0" applyAlignment="0" applyProtection="0"/>
    <xf numFmtId="0" fontId="20" fillId="31" borderId="22" applyNumberFormat="0" applyFont="0" applyAlignment="0" applyProtection="0"/>
    <xf numFmtId="0" fontId="20" fillId="31" borderId="22" applyNumberFormat="0" applyFont="0" applyAlignment="0" applyProtection="0"/>
    <xf numFmtId="0" fontId="20" fillId="31" borderId="22" applyNumberFormat="0" applyFont="0" applyAlignment="0" applyProtection="0"/>
    <xf numFmtId="0" fontId="20" fillId="31" borderId="22" applyNumberFormat="0" applyFont="0" applyAlignment="0" applyProtection="0"/>
    <xf numFmtId="0" fontId="20" fillId="31" borderId="22" applyNumberFormat="0" applyFont="0" applyAlignment="0" applyProtection="0"/>
    <xf numFmtId="0" fontId="20" fillId="31" borderId="22" applyNumberFormat="0" applyFont="0" applyAlignment="0" applyProtection="0"/>
    <xf numFmtId="0" fontId="20" fillId="31" borderId="22" applyNumberFormat="0" applyFont="0" applyAlignment="0" applyProtection="0"/>
    <xf numFmtId="0" fontId="20" fillId="31" borderId="22" applyNumberFormat="0" applyFont="0" applyAlignment="0" applyProtection="0"/>
    <xf numFmtId="0" fontId="20" fillId="31" borderId="22" applyNumberFormat="0" applyFont="0" applyAlignment="0" applyProtection="0"/>
    <xf numFmtId="0" fontId="20" fillId="31" borderId="22" applyNumberFormat="0" applyFont="0" applyAlignment="0" applyProtection="0"/>
    <xf numFmtId="0" fontId="20" fillId="31" borderId="22" applyNumberFormat="0" applyFont="0" applyAlignment="0" applyProtection="0"/>
    <xf numFmtId="0" fontId="20" fillId="31" borderId="22" applyNumberFormat="0" applyFont="0" applyAlignment="0" applyProtection="0"/>
    <xf numFmtId="0" fontId="20" fillId="31" borderId="22" applyNumberFormat="0" applyFont="0" applyAlignment="0" applyProtection="0"/>
    <xf numFmtId="0" fontId="20" fillId="31" borderId="22" applyNumberFormat="0" applyFont="0" applyAlignment="0" applyProtection="0"/>
    <xf numFmtId="0" fontId="20" fillId="31" borderId="22" applyNumberFormat="0" applyFont="0" applyAlignment="0" applyProtection="0"/>
    <xf numFmtId="0" fontId="20" fillId="31" borderId="22" applyNumberFormat="0" applyFont="0" applyAlignment="0" applyProtection="0"/>
    <xf numFmtId="0" fontId="21" fillId="31" borderId="22" applyNumberFormat="0" applyFont="0" applyAlignment="0" applyProtection="0"/>
    <xf numFmtId="0" fontId="20" fillId="31" borderId="22" applyNumberFormat="0" applyFont="0" applyAlignment="0" applyProtection="0"/>
    <xf numFmtId="0" fontId="20" fillId="31" borderId="22" applyNumberFormat="0" applyFont="0" applyAlignment="0" applyProtection="0"/>
    <xf numFmtId="0" fontId="20" fillId="31" borderId="22" applyNumberFormat="0" applyFont="0" applyAlignment="0" applyProtection="0"/>
    <xf numFmtId="0" fontId="20" fillId="31" borderId="22" applyNumberFormat="0" applyFont="0" applyAlignment="0" applyProtection="0"/>
    <xf numFmtId="0" fontId="20" fillId="31" borderId="22" applyNumberFormat="0" applyFont="0" applyAlignment="0" applyProtection="0"/>
    <xf numFmtId="0" fontId="20" fillId="31" borderId="22" applyNumberFormat="0" applyFont="0" applyAlignment="0" applyProtection="0"/>
    <xf numFmtId="0" fontId="20" fillId="31" borderId="22" applyNumberFormat="0" applyFont="0" applyAlignment="0" applyProtection="0"/>
    <xf numFmtId="0" fontId="20" fillId="31" borderId="22" applyNumberFormat="0" applyFont="0" applyAlignment="0" applyProtection="0"/>
    <xf numFmtId="0" fontId="20" fillId="31" borderId="22" applyNumberFormat="0" applyFont="0" applyAlignment="0" applyProtection="0"/>
    <xf numFmtId="0" fontId="20" fillId="31" borderId="22" applyNumberFormat="0" applyFont="0" applyAlignment="0" applyProtection="0"/>
    <xf numFmtId="0" fontId="20" fillId="31" borderId="22" applyNumberFormat="0" applyFont="0" applyAlignment="0" applyProtection="0"/>
    <xf numFmtId="0" fontId="20" fillId="31" borderId="22" applyNumberFormat="0" applyFont="0" applyAlignment="0" applyProtection="0"/>
    <xf numFmtId="0" fontId="20" fillId="31" borderId="22" applyNumberFormat="0" applyFont="0" applyAlignment="0" applyProtection="0"/>
    <xf numFmtId="0" fontId="20" fillId="31" borderId="22" applyNumberFormat="0" applyFont="0" applyAlignment="0" applyProtection="0"/>
    <xf numFmtId="0" fontId="20" fillId="31" borderId="22" applyNumberFormat="0" applyFont="0" applyAlignment="0" applyProtection="0"/>
    <xf numFmtId="0" fontId="20" fillId="31" borderId="22" applyNumberFormat="0" applyFont="0" applyAlignment="0" applyProtection="0"/>
    <xf numFmtId="0" fontId="20" fillId="31" borderId="22" applyNumberFormat="0" applyFont="0" applyAlignment="0" applyProtection="0"/>
    <xf numFmtId="0" fontId="20" fillId="31" borderId="22" applyNumberFormat="0" applyFont="0" applyAlignment="0" applyProtection="0"/>
    <xf numFmtId="0" fontId="20" fillId="31" borderId="22" applyNumberFormat="0" applyFont="0" applyAlignment="0" applyProtection="0"/>
    <xf numFmtId="0" fontId="20" fillId="31" borderId="22" applyNumberFormat="0" applyFont="0" applyAlignment="0" applyProtection="0"/>
    <xf numFmtId="0" fontId="20" fillId="31" borderId="22" applyNumberFormat="0" applyFont="0" applyAlignment="0" applyProtection="0"/>
    <xf numFmtId="0" fontId="20" fillId="31" borderId="22" applyNumberFormat="0" applyFont="0" applyAlignment="0" applyProtection="0"/>
    <xf numFmtId="0" fontId="20" fillId="31" borderId="22" applyNumberFormat="0" applyFont="0" applyAlignment="0" applyProtection="0"/>
    <xf numFmtId="0" fontId="20" fillId="31" borderId="22" applyNumberFormat="0" applyFont="0" applyAlignment="0" applyProtection="0"/>
    <xf numFmtId="0" fontId="20" fillId="31" borderId="22" applyNumberFormat="0" applyFont="0" applyAlignment="0" applyProtection="0"/>
    <xf numFmtId="0" fontId="20" fillId="31" borderId="22" applyNumberFormat="0" applyFont="0" applyAlignment="0" applyProtection="0"/>
    <xf numFmtId="0" fontId="20" fillId="31" borderId="22" applyNumberFormat="0" applyFont="0" applyAlignment="0" applyProtection="0"/>
    <xf numFmtId="0" fontId="20" fillId="31" borderId="22" applyNumberFormat="0" applyFont="0" applyAlignment="0" applyProtection="0"/>
    <xf numFmtId="0" fontId="20" fillId="31" borderId="22" applyNumberFormat="0" applyFont="0" applyAlignment="0" applyProtection="0"/>
    <xf numFmtId="0" fontId="20" fillId="31" borderId="22" applyNumberFormat="0" applyFont="0" applyAlignment="0" applyProtection="0"/>
    <xf numFmtId="0" fontId="20" fillId="31" borderId="22" applyNumberFormat="0" applyFont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49" fillId="0" borderId="23" applyNumberFormat="0" applyFill="0" applyAlignment="0" applyProtection="0"/>
    <xf numFmtId="0" fontId="50" fillId="0" borderId="23" applyNumberFormat="0" applyFill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32" borderId="0" applyNumberFormat="0" applyBorder="0" applyAlignment="0" applyProtection="0"/>
    <xf numFmtId="0" fontId="54" fillId="32" borderId="0" applyNumberFormat="0" applyBorder="0" applyAlignment="0" applyProtection="0"/>
  </cellStyleXfs>
  <cellXfs count="166">
    <xf numFmtId="0" fontId="0" fillId="0" borderId="0" xfId="0"/>
    <xf numFmtId="0" fontId="1" fillId="33" borderId="1" xfId="0" applyFont="1" applyFill="1" applyBorder="1" applyAlignment="1">
      <alignment horizontal="center" vertical="center"/>
    </xf>
    <xf numFmtId="0" fontId="1" fillId="33" borderId="2" xfId="0" applyFont="1" applyFill="1" applyBorder="1" applyAlignment="1">
      <alignment horizontal="left" vertical="center" indent="1"/>
    </xf>
    <xf numFmtId="0" fontId="55" fillId="0" borderId="0" xfId="0" applyFont="1" applyFill="1" applyBorder="1" applyAlignment="1">
      <alignment horizontal="left" vertical="center"/>
    </xf>
    <xf numFmtId="0" fontId="1" fillId="33" borderId="3" xfId="0" applyFont="1" applyFill="1" applyBorder="1" applyAlignment="1">
      <alignment horizontal="center" vertical="center"/>
    </xf>
    <xf numFmtId="0" fontId="1" fillId="33" borderId="4" xfId="0" applyFont="1" applyFill="1" applyBorder="1" applyAlignment="1">
      <alignment horizontal="left" vertical="center" indent="1"/>
    </xf>
    <xf numFmtId="0" fontId="2" fillId="33" borderId="5" xfId="0" applyFont="1" applyFill="1" applyBorder="1" applyAlignment="1">
      <alignment horizontal="center" vertical="center" wrapText="1"/>
    </xf>
    <xf numFmtId="0" fontId="2" fillId="33" borderId="6" xfId="0" applyFont="1" applyFill="1" applyBorder="1" applyAlignment="1">
      <alignment horizontal="left" vertical="center" wrapText="1" indent="1"/>
    </xf>
    <xf numFmtId="0" fontId="56" fillId="0" borderId="0" xfId="0" applyFont="1" applyFill="1" applyBorder="1" applyAlignment="1">
      <alignment horizontal="center" vertical="center"/>
    </xf>
    <xf numFmtId="0" fontId="4" fillId="33" borderId="3" xfId="0" applyNumberFormat="1" applyFont="1" applyFill="1" applyBorder="1" applyAlignment="1" applyProtection="1">
      <alignment horizontal="center" vertical="center" wrapText="1"/>
    </xf>
    <xf numFmtId="0" fontId="4" fillId="33" borderId="7" xfId="0" applyNumberFormat="1" applyFont="1" applyFill="1" applyBorder="1" applyAlignment="1" applyProtection="1">
      <alignment horizontal="left" vertical="center" wrapText="1" indent="1"/>
    </xf>
    <xf numFmtId="0" fontId="4" fillId="34" borderId="8" xfId="0" applyNumberFormat="1" applyFont="1" applyFill="1" applyBorder="1" applyAlignment="1" applyProtection="1">
      <alignment horizontal="center" vertical="center" wrapText="1"/>
    </xf>
    <xf numFmtId="0" fontId="4" fillId="34" borderId="9" xfId="0" applyNumberFormat="1" applyFont="1" applyFill="1" applyBorder="1" applyAlignment="1" applyProtection="1">
      <alignment horizontal="center" vertical="center" wrapText="1"/>
    </xf>
    <xf numFmtId="0" fontId="5" fillId="34" borderId="9" xfId="0" applyNumberFormat="1" applyFont="1" applyFill="1" applyBorder="1" applyAlignment="1" applyProtection="1">
      <alignment horizontal="center" vertical="center" textRotation="90" wrapText="1"/>
    </xf>
    <xf numFmtId="1" fontId="4" fillId="34" borderId="9" xfId="0" applyNumberFormat="1" applyFont="1" applyFill="1" applyBorder="1" applyAlignment="1" applyProtection="1">
      <alignment horizontal="center" vertical="center" wrapText="1"/>
    </xf>
    <xf numFmtId="0" fontId="4" fillId="35" borderId="9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Border="1"/>
    <xf numFmtId="0" fontId="2" fillId="33" borderId="10" xfId="0" applyFont="1" applyFill="1" applyBorder="1" applyAlignment="1">
      <alignment horizontal="center" vertical="center"/>
    </xf>
    <xf numFmtId="0" fontId="57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33" borderId="9" xfId="0" applyFont="1" applyFill="1" applyBorder="1" applyAlignment="1">
      <alignment horizontal="center" vertical="center"/>
    </xf>
    <xf numFmtId="0" fontId="58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59" fillId="0" borderId="0" xfId="0" applyNumberFormat="1" applyFont="1" applyFill="1" applyBorder="1" applyAlignment="1">
      <alignment horizontal="left" indent="1"/>
    </xf>
    <xf numFmtId="1" fontId="59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946" applyFont="1" applyFill="1" applyBorder="1" applyAlignment="1" applyProtection="1">
      <alignment horizontal="center" wrapText="1"/>
    </xf>
    <xf numFmtId="0" fontId="60" fillId="0" borderId="0" xfId="0" applyFont="1" applyFill="1" applyBorder="1" applyAlignment="1">
      <alignment horizontal="center"/>
    </xf>
    <xf numFmtId="1" fontId="59" fillId="0" borderId="0" xfId="0" applyNumberFormat="1" applyFont="1" applyFill="1" applyBorder="1" applyAlignment="1">
      <alignment horizontal="right" indent="1"/>
    </xf>
    <xf numFmtId="1" fontId="3" fillId="0" borderId="0" xfId="0" applyNumberFormat="1" applyFont="1" applyFill="1" applyBorder="1" applyAlignment="1">
      <alignment horizontal="center"/>
    </xf>
    <xf numFmtId="164" fontId="2" fillId="0" borderId="0" xfId="1026" applyNumberFormat="1" applyFont="1" applyFill="1" applyBorder="1" applyAlignment="1">
      <alignment horizontal="center"/>
    </xf>
    <xf numFmtId="1" fontId="10" fillId="0" borderId="0" xfId="948" applyNumberFormat="1" applyFont="1" applyFill="1" applyBorder="1" applyAlignment="1">
      <alignment horizontal="center" wrapText="1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left" vertical="center" wrapText="1" indent="1"/>
    </xf>
    <xf numFmtId="0" fontId="12" fillId="0" borderId="0" xfId="0" applyNumberFormat="1" applyFont="1" applyFill="1" applyBorder="1" applyAlignment="1" applyProtection="1">
      <alignment horizontal="left" vertical="center" wrapText="1"/>
    </xf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946" applyFont="1" applyFill="1" applyBorder="1" applyAlignment="1" applyProtection="1">
      <alignment horizontal="center" vertical="center" wrapText="1"/>
    </xf>
    <xf numFmtId="0" fontId="61" fillId="0" borderId="0" xfId="0" applyFont="1" applyFill="1" applyBorder="1" applyAlignment="1">
      <alignment horizontal="center" vertical="center"/>
    </xf>
    <xf numFmtId="0" fontId="9" fillId="0" borderId="0" xfId="948" applyFont="1" applyFill="1" applyBorder="1" applyAlignment="1">
      <alignment horizontal="center" vertical="center"/>
    </xf>
    <xf numFmtId="1" fontId="9" fillId="0" borderId="0" xfId="948" applyNumberFormat="1" applyFont="1" applyFill="1" applyBorder="1" applyAlignment="1">
      <alignment horizontal="center" vertical="center"/>
    </xf>
    <xf numFmtId="0" fontId="7" fillId="0" borderId="0" xfId="948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165" fontId="4" fillId="0" borderId="0" xfId="0" applyNumberFormat="1" applyFont="1" applyFill="1" applyBorder="1" applyAlignment="1">
      <alignment horizontal="center" vertical="center"/>
    </xf>
    <xf numFmtId="165" fontId="5" fillId="0" borderId="0" xfId="0" applyNumberFormat="1" applyFont="1" applyFill="1" applyBorder="1" applyAlignment="1">
      <alignment horizontal="center" vertical="center"/>
    </xf>
    <xf numFmtId="0" fontId="57" fillId="0" borderId="0" xfId="0" applyFont="1" applyFill="1" applyBorder="1" applyAlignment="1">
      <alignment horizontal="left" vertical="center" indent="1"/>
    </xf>
    <xf numFmtId="1" fontId="57" fillId="0" borderId="0" xfId="0" applyNumberFormat="1" applyFont="1" applyFill="1" applyBorder="1" applyAlignment="1">
      <alignment horizontal="center" vertical="center"/>
    </xf>
    <xf numFmtId="0" fontId="61" fillId="0" borderId="0" xfId="0" applyNumberFormat="1" applyFont="1" applyFill="1" applyBorder="1" applyAlignment="1">
      <alignment horizontal="center" vertical="center"/>
    </xf>
    <xf numFmtId="0" fontId="14" fillId="0" borderId="0" xfId="947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9" fillId="0" borderId="0" xfId="947" applyFont="1" applyFill="1" applyBorder="1" applyAlignment="1">
      <alignment horizontal="center" vertical="center"/>
    </xf>
    <xf numFmtId="1" fontId="11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948" applyNumberFormat="1" applyFont="1" applyFill="1" applyBorder="1" applyAlignment="1">
      <alignment vertical="center"/>
    </xf>
    <xf numFmtId="0" fontId="61" fillId="0" borderId="0" xfId="0" applyFont="1" applyFill="1" applyBorder="1"/>
    <xf numFmtId="0" fontId="57" fillId="0" borderId="0" xfId="0" applyFont="1" applyFill="1" applyBorder="1" applyAlignment="1">
      <alignment horizontal="center"/>
    </xf>
    <xf numFmtId="0" fontId="57" fillId="0" borderId="0" xfId="0" applyFont="1" applyFill="1" applyBorder="1"/>
    <xf numFmtId="0" fontId="57" fillId="0" borderId="0" xfId="0" applyFont="1" applyFill="1" applyBorder="1" applyAlignment="1">
      <alignment horizontal="left" indent="1"/>
    </xf>
    <xf numFmtId="0" fontId="61" fillId="0" borderId="0" xfId="0" applyNumberFormat="1" applyFont="1" applyFill="1" applyBorder="1"/>
    <xf numFmtId="0" fontId="61" fillId="0" borderId="0" xfId="0" applyFont="1" applyFill="1" applyBorder="1" applyAlignment="1">
      <alignment horizontal="center"/>
    </xf>
    <xf numFmtId="1" fontId="57" fillId="0" borderId="0" xfId="0" applyNumberFormat="1" applyFont="1" applyFill="1" applyBorder="1" applyAlignment="1">
      <alignment horizontal="center"/>
    </xf>
    <xf numFmtId="1" fontId="59" fillId="0" borderId="0" xfId="0" applyNumberFormat="1" applyFont="1" applyFill="1" applyBorder="1" applyAlignment="1">
      <alignment horizontal="left"/>
    </xf>
    <xf numFmtId="1" fontId="62" fillId="36" borderId="0" xfId="0" applyNumberFormat="1" applyFont="1" applyFill="1" applyBorder="1" applyAlignment="1">
      <alignment horizontal="center" vertical="center"/>
    </xf>
    <xf numFmtId="1" fontId="62" fillId="36" borderId="9" xfId="0" applyNumberFormat="1" applyFont="1" applyFill="1" applyBorder="1" applyAlignment="1">
      <alignment horizontal="center"/>
    </xf>
    <xf numFmtId="1" fontId="63" fillId="36" borderId="24" xfId="0" applyNumberFormat="1" applyFont="1" applyFill="1" applyBorder="1" applyAlignment="1">
      <alignment horizontal="center" wrapText="1"/>
    </xf>
    <xf numFmtId="1" fontId="64" fillId="37" borderId="10" xfId="0" applyNumberFormat="1" applyFont="1" applyFill="1" applyBorder="1" applyAlignment="1">
      <alignment horizontal="center"/>
    </xf>
    <xf numFmtId="0" fontId="5" fillId="35" borderId="9" xfId="0" applyNumberFormat="1" applyFont="1" applyFill="1" applyBorder="1" applyAlignment="1" applyProtection="1">
      <alignment horizontal="center" vertical="center" textRotation="90" wrapText="1"/>
    </xf>
    <xf numFmtId="1" fontId="5" fillId="34" borderId="9" xfId="1026" applyNumberFormat="1" applyFont="1" applyFill="1" applyBorder="1" applyAlignment="1">
      <alignment horizontal="center"/>
    </xf>
    <xf numFmtId="1" fontId="5" fillId="34" borderId="9" xfId="0" applyNumberFormat="1" applyFont="1" applyFill="1" applyBorder="1" applyAlignment="1">
      <alignment horizontal="center"/>
    </xf>
    <xf numFmtId="1" fontId="5" fillId="34" borderId="9" xfId="946" applyNumberFormat="1" applyFont="1" applyFill="1" applyBorder="1" applyAlignment="1" applyProtection="1">
      <alignment horizontal="center" wrapText="1"/>
    </xf>
    <xf numFmtId="1" fontId="61" fillId="34" borderId="9" xfId="0" applyNumberFormat="1" applyFont="1" applyFill="1" applyBorder="1" applyAlignment="1">
      <alignment horizontal="center"/>
    </xf>
    <xf numFmtId="164" fontId="62" fillId="36" borderId="9" xfId="0" applyNumberFormat="1" applyFont="1" applyFill="1" applyBorder="1" applyAlignment="1">
      <alignment horizontal="center"/>
    </xf>
    <xf numFmtId="1" fontId="62" fillId="38" borderId="10" xfId="0" applyNumberFormat="1" applyFont="1" applyFill="1" applyBorder="1" applyAlignment="1">
      <alignment horizontal="center"/>
    </xf>
    <xf numFmtId="165" fontId="5" fillId="39" borderId="10" xfId="1026" applyNumberFormat="1" applyFont="1" applyFill="1" applyBorder="1" applyAlignment="1">
      <alignment horizontal="center"/>
    </xf>
    <xf numFmtId="1" fontId="9" fillId="36" borderId="9" xfId="0" applyNumberFormat="1" applyFont="1" applyFill="1" applyBorder="1" applyAlignment="1">
      <alignment horizontal="center"/>
    </xf>
    <xf numFmtId="0" fontId="4" fillId="39" borderId="9" xfId="0" applyNumberFormat="1" applyFont="1" applyFill="1" applyBorder="1" applyAlignment="1" applyProtection="1">
      <alignment horizontal="center" vertical="center" wrapText="1"/>
    </xf>
    <xf numFmtId="1" fontId="65" fillId="34" borderId="24" xfId="0" applyNumberFormat="1" applyFont="1" applyFill="1" applyBorder="1" applyAlignment="1">
      <alignment horizontal="center" wrapText="1"/>
    </xf>
    <xf numFmtId="1" fontId="64" fillId="34" borderId="24" xfId="0" applyNumberFormat="1" applyFont="1" applyFill="1" applyBorder="1" applyAlignment="1">
      <alignment horizontal="center" wrapText="1"/>
    </xf>
    <xf numFmtId="1" fontId="63" fillId="40" borderId="24" xfId="0" applyNumberFormat="1" applyFont="1" applyFill="1" applyBorder="1" applyAlignment="1">
      <alignment horizontal="center" wrapText="1"/>
    </xf>
    <xf numFmtId="0" fontId="63" fillId="40" borderId="24" xfId="918" applyNumberFormat="1" applyFont="1" applyFill="1" applyBorder="1" applyAlignment="1">
      <alignment horizontal="right" wrapText="1" indent="1"/>
    </xf>
    <xf numFmtId="1" fontId="8" fillId="36" borderId="24" xfId="0" applyNumberFormat="1" applyFont="1" applyFill="1" applyBorder="1" applyAlignment="1">
      <alignment horizontal="center" wrapText="1"/>
    </xf>
    <xf numFmtId="1" fontId="66" fillId="36" borderId="24" xfId="0" applyNumberFormat="1" applyFont="1" applyFill="1" applyBorder="1" applyAlignment="1">
      <alignment horizontal="center" wrapText="1"/>
    </xf>
    <xf numFmtId="49" fontId="65" fillId="36" borderId="25" xfId="0" applyNumberFormat="1" applyFont="1" applyFill="1" applyBorder="1" applyAlignment="1">
      <alignment horizontal="left" wrapText="1" indent="1"/>
    </xf>
    <xf numFmtId="0" fontId="2" fillId="33" borderId="11" xfId="0" applyFont="1" applyFill="1" applyBorder="1" applyAlignment="1">
      <alignment horizontal="center" vertical="center"/>
    </xf>
    <xf numFmtId="49" fontId="65" fillId="36" borderId="26" xfId="0" applyNumberFormat="1" applyFont="1" applyFill="1" applyBorder="1" applyAlignment="1">
      <alignment horizontal="left" wrapText="1" indent="1"/>
    </xf>
    <xf numFmtId="1" fontId="62" fillId="36" borderId="11" xfId="0" applyNumberFormat="1" applyFont="1" applyFill="1" applyBorder="1" applyAlignment="1">
      <alignment horizontal="center"/>
    </xf>
    <xf numFmtId="1" fontId="5" fillId="34" borderId="11" xfId="1026" applyNumberFormat="1" applyFont="1" applyFill="1" applyBorder="1" applyAlignment="1">
      <alignment horizontal="center"/>
    </xf>
    <xf numFmtId="1" fontId="66" fillId="36" borderId="27" xfId="0" applyNumberFormat="1" applyFont="1" applyFill="1" applyBorder="1" applyAlignment="1">
      <alignment horizontal="center" wrapText="1"/>
    </xf>
    <xf numFmtId="1" fontId="63" fillId="40" borderId="27" xfId="0" applyNumberFormat="1" applyFont="1" applyFill="1" applyBorder="1" applyAlignment="1">
      <alignment horizontal="center" wrapText="1"/>
    </xf>
    <xf numFmtId="1" fontId="5" fillId="34" borderId="11" xfId="0" applyNumberFormat="1" applyFont="1" applyFill="1" applyBorder="1" applyAlignment="1">
      <alignment horizontal="center"/>
    </xf>
    <xf numFmtId="1" fontId="63" fillId="36" borderId="27" xfId="0" applyNumberFormat="1" applyFont="1" applyFill="1" applyBorder="1" applyAlignment="1">
      <alignment horizontal="center" wrapText="1"/>
    </xf>
    <xf numFmtId="1" fontId="5" fillId="34" borderId="11" xfId="946" applyNumberFormat="1" applyFont="1" applyFill="1" applyBorder="1" applyAlignment="1" applyProtection="1">
      <alignment horizontal="center" wrapText="1"/>
    </xf>
    <xf numFmtId="0" fontId="63" fillId="40" borderId="27" xfId="918" applyNumberFormat="1" applyFont="1" applyFill="1" applyBorder="1" applyAlignment="1">
      <alignment horizontal="right" wrapText="1" indent="1"/>
    </xf>
    <xf numFmtId="0" fontId="2" fillId="0" borderId="9" xfId="0" applyFont="1" applyFill="1" applyBorder="1" applyAlignment="1">
      <alignment horizontal="center" vertical="center"/>
    </xf>
    <xf numFmtId="1" fontId="61" fillId="34" borderId="11" xfId="0" applyNumberFormat="1" applyFont="1" applyFill="1" applyBorder="1" applyAlignment="1">
      <alignment horizontal="center"/>
    </xf>
    <xf numFmtId="1" fontId="65" fillId="34" borderId="27" xfId="0" applyNumberFormat="1" applyFont="1" applyFill="1" applyBorder="1" applyAlignment="1">
      <alignment horizontal="center" wrapText="1"/>
    </xf>
    <xf numFmtId="1" fontId="64" fillId="37" borderId="12" xfId="0" applyNumberFormat="1" applyFont="1" applyFill="1" applyBorder="1" applyAlignment="1">
      <alignment horizontal="center"/>
    </xf>
    <xf numFmtId="1" fontId="62" fillId="38" borderId="12" xfId="0" applyNumberFormat="1" applyFont="1" applyFill="1" applyBorder="1" applyAlignment="1">
      <alignment horizontal="center"/>
    </xf>
    <xf numFmtId="0" fontId="63" fillId="40" borderId="24" xfId="918" applyNumberFormat="1" applyFont="1" applyFill="1" applyBorder="1" applyAlignment="1">
      <alignment horizontal="center" wrapText="1"/>
    </xf>
    <xf numFmtId="0" fontId="63" fillId="40" borderId="27" xfId="918" applyNumberFormat="1" applyFont="1" applyFill="1" applyBorder="1" applyAlignment="1">
      <alignment horizontal="center" wrapText="1"/>
    </xf>
    <xf numFmtId="49" fontId="64" fillId="0" borderId="9" xfId="0" applyNumberFormat="1" applyFont="1" applyFill="1" applyBorder="1" applyAlignment="1">
      <alignment horizontal="left" indent="1"/>
    </xf>
    <xf numFmtId="1" fontId="57" fillId="0" borderId="9" xfId="0" applyNumberFormat="1" applyFont="1" applyFill="1" applyBorder="1" applyAlignment="1">
      <alignment horizontal="center"/>
    </xf>
    <xf numFmtId="1" fontId="62" fillId="0" borderId="9" xfId="0" applyNumberFormat="1" applyFont="1" applyFill="1" applyBorder="1" applyAlignment="1">
      <alignment horizontal="center"/>
    </xf>
    <xf numFmtId="1" fontId="62" fillId="40" borderId="9" xfId="0" applyNumberFormat="1" applyFont="1" applyFill="1" applyBorder="1" applyAlignment="1">
      <alignment horizontal="center"/>
    </xf>
    <xf numFmtId="1" fontId="62" fillId="40" borderId="9" xfId="0" applyNumberFormat="1" applyFont="1" applyFill="1" applyBorder="1" applyAlignment="1">
      <alignment horizontal="right" indent="1"/>
    </xf>
    <xf numFmtId="0" fontId="4" fillId="34" borderId="9" xfId="0" applyNumberFormat="1" applyFont="1" applyFill="1" applyBorder="1" applyAlignment="1">
      <alignment horizontal="center"/>
    </xf>
    <xf numFmtId="0" fontId="4" fillId="34" borderId="9" xfId="0" applyFont="1" applyFill="1" applyBorder="1" applyAlignment="1">
      <alignment horizontal="center"/>
    </xf>
    <xf numFmtId="0" fontId="4" fillId="34" borderId="9" xfId="946" applyFont="1" applyFill="1" applyBorder="1" applyAlignment="1" applyProtection="1">
      <alignment horizontal="center" wrapText="1"/>
    </xf>
    <xf numFmtId="0" fontId="57" fillId="34" borderId="9" xfId="0" applyFont="1" applyFill="1" applyBorder="1" applyAlignment="1">
      <alignment horizontal="center"/>
    </xf>
    <xf numFmtId="0" fontId="5" fillId="34" borderId="9" xfId="0" applyFont="1" applyFill="1" applyBorder="1" applyAlignment="1">
      <alignment horizontal="center"/>
    </xf>
    <xf numFmtId="1" fontId="62" fillId="34" borderId="9" xfId="0" applyNumberFormat="1" applyFont="1" applyFill="1" applyBorder="1" applyAlignment="1">
      <alignment horizontal="center"/>
    </xf>
    <xf numFmtId="1" fontId="4" fillId="37" borderId="9" xfId="1026" applyNumberFormat="1" applyFont="1" applyFill="1" applyBorder="1" applyAlignment="1">
      <alignment horizontal="center"/>
    </xf>
    <xf numFmtId="1" fontId="2" fillId="41" borderId="9" xfId="1026" applyNumberFormat="1" applyFont="1" applyFill="1" applyBorder="1" applyAlignment="1">
      <alignment horizontal="center"/>
    </xf>
    <xf numFmtId="0" fontId="20" fillId="40" borderId="9" xfId="916" applyFill="1" applyBorder="1" applyAlignment="1">
      <alignment horizontal="center"/>
    </xf>
    <xf numFmtId="0" fontId="20" fillId="40" borderId="11" xfId="916" applyFill="1" applyBorder="1" applyAlignment="1">
      <alignment horizontal="center"/>
    </xf>
    <xf numFmtId="1" fontId="59" fillId="40" borderId="9" xfId="0" applyNumberFormat="1" applyFont="1" applyFill="1" applyBorder="1" applyAlignment="1">
      <alignment horizontal="center"/>
    </xf>
    <xf numFmtId="49" fontId="67" fillId="0" borderId="9" xfId="0" applyNumberFormat="1" applyFont="1" applyFill="1" applyBorder="1" applyAlignment="1">
      <alignment horizontal="left" indent="1"/>
    </xf>
    <xf numFmtId="1" fontId="56" fillId="0" borderId="9" xfId="1026" applyNumberFormat="1" applyFont="1" applyFill="1" applyBorder="1" applyAlignment="1">
      <alignment horizontal="center"/>
    </xf>
    <xf numFmtId="1" fontId="59" fillId="0" borderId="9" xfId="0" applyNumberFormat="1" applyFont="1" applyFill="1" applyBorder="1" applyAlignment="1">
      <alignment horizontal="center"/>
    </xf>
    <xf numFmtId="1" fontId="59" fillId="0" borderId="9" xfId="0" applyNumberFormat="1" applyFont="1" applyFill="1" applyBorder="1" applyAlignment="1">
      <alignment horizontal="right" indent="1"/>
    </xf>
    <xf numFmtId="164" fontId="2" fillId="0" borderId="9" xfId="1026" applyNumberFormat="1" applyFont="1" applyFill="1" applyBorder="1" applyAlignment="1">
      <alignment horizontal="center"/>
    </xf>
    <xf numFmtId="1" fontId="3" fillId="0" borderId="9" xfId="0" applyNumberFormat="1" applyFont="1" applyFill="1" applyBorder="1" applyAlignment="1">
      <alignment horizontal="center"/>
    </xf>
    <xf numFmtId="1" fontId="62" fillId="40" borderId="9" xfId="0" applyNumberFormat="1" applyFont="1" applyFill="1" applyBorder="1" applyAlignment="1">
      <alignment horizontal="center" vertical="center"/>
    </xf>
    <xf numFmtId="1" fontId="56" fillId="0" borderId="9" xfId="1026" applyNumberFormat="1" applyFont="1" applyFill="1" applyBorder="1" applyAlignment="1">
      <alignment horizontal="center" vertical="center"/>
    </xf>
    <xf numFmtId="1" fontId="59" fillId="0" borderId="0" xfId="0" applyNumberFormat="1" applyFont="1" applyFill="1" applyBorder="1" applyAlignment="1">
      <alignment horizontal="center" vertical="center"/>
    </xf>
    <xf numFmtId="1" fontId="66" fillId="40" borderId="24" xfId="0" applyNumberFormat="1" applyFont="1" applyFill="1" applyBorder="1" applyAlignment="1">
      <alignment horizontal="center" vertical="center" wrapText="1"/>
    </xf>
    <xf numFmtId="1" fontId="63" fillId="40" borderId="24" xfId="0" applyNumberFormat="1" applyFont="1" applyFill="1" applyBorder="1" applyAlignment="1">
      <alignment horizontal="center" vertical="center" wrapText="1"/>
    </xf>
    <xf numFmtId="1" fontId="63" fillId="40" borderId="27" xfId="0" applyNumberFormat="1" applyFont="1" applyFill="1" applyBorder="1" applyAlignment="1">
      <alignment horizontal="center" vertical="center" wrapText="1"/>
    </xf>
    <xf numFmtId="1" fontId="63" fillId="40" borderId="24" xfId="918" applyNumberFormat="1" applyFont="1" applyFill="1" applyBorder="1" applyAlignment="1">
      <alignment horizontal="center" vertical="center" wrapText="1"/>
    </xf>
    <xf numFmtId="1" fontId="63" fillId="40" borderId="27" xfId="918" applyNumberFormat="1" applyFont="1" applyFill="1" applyBorder="1" applyAlignment="1">
      <alignment horizontal="center" vertical="center" wrapText="1"/>
    </xf>
    <xf numFmtId="1" fontId="4" fillId="36" borderId="9" xfId="946" applyNumberFormat="1" applyFont="1" applyFill="1" applyBorder="1" applyAlignment="1" applyProtection="1">
      <alignment horizontal="center" wrapText="1"/>
    </xf>
    <xf numFmtId="1" fontId="4" fillId="36" borderId="11" xfId="946" applyNumberFormat="1" applyFont="1" applyFill="1" applyBorder="1" applyAlignment="1" applyProtection="1">
      <alignment horizontal="center" wrapText="1"/>
    </xf>
    <xf numFmtId="1" fontId="4" fillId="0" borderId="9" xfId="946" applyNumberFormat="1" applyFont="1" applyFill="1" applyBorder="1" applyAlignment="1" applyProtection="1">
      <alignment horizontal="center" wrapText="1"/>
    </xf>
    <xf numFmtId="0" fontId="68" fillId="0" borderId="0" xfId="0" applyFont="1" applyAlignment="1">
      <alignment horizontal="right" indent="1"/>
    </xf>
    <xf numFmtId="49" fontId="65" fillId="45" borderId="24" xfId="0" applyNumberFormat="1" applyFont="1" applyFill="1" applyBorder="1" applyAlignment="1">
      <alignment horizontal="center" vertical="center" wrapText="1"/>
    </xf>
    <xf numFmtId="49" fontId="65" fillId="45" borderId="25" xfId="0" applyNumberFormat="1" applyFont="1" applyFill="1" applyBorder="1" applyAlignment="1">
      <alignment horizontal="center" vertical="center" wrapText="1"/>
    </xf>
    <xf numFmtId="49" fontId="63" fillId="0" borderId="24" xfId="0" applyNumberFormat="1" applyFont="1" applyBorder="1" applyAlignment="1">
      <alignment horizontal="right" wrapText="1" indent="1"/>
    </xf>
    <xf numFmtId="49" fontId="63" fillId="0" borderId="24" xfId="0" applyNumberFormat="1" applyFont="1" applyBorder="1" applyAlignment="1">
      <alignment horizontal="left" wrapText="1" indent="1"/>
    </xf>
    <xf numFmtId="0" fontId="63" fillId="0" borderId="24" xfId="0" applyNumberFormat="1" applyFont="1" applyBorder="1" applyAlignment="1">
      <alignment horizontal="right" wrapText="1" indent="1"/>
    </xf>
    <xf numFmtId="0" fontId="63" fillId="0" borderId="25" xfId="0" applyNumberFormat="1" applyFont="1" applyBorder="1" applyAlignment="1">
      <alignment horizontal="right" wrapText="1" indent="1"/>
    </xf>
    <xf numFmtId="49" fontId="63" fillId="0" borderId="27" xfId="0" applyNumberFormat="1" applyFont="1" applyBorder="1" applyAlignment="1">
      <alignment horizontal="right" wrapText="1" indent="1"/>
    </xf>
    <xf numFmtId="49" fontId="63" fillId="0" borderId="27" xfId="0" applyNumberFormat="1" applyFont="1" applyBorder="1" applyAlignment="1">
      <alignment horizontal="left" wrapText="1" indent="1"/>
    </xf>
    <xf numFmtId="0" fontId="63" fillId="0" borderId="27" xfId="0" applyNumberFormat="1" applyFont="1" applyBorder="1" applyAlignment="1">
      <alignment horizontal="right" wrapText="1" indent="1"/>
    </xf>
    <xf numFmtId="0" fontId="63" fillId="0" borderId="26" xfId="0" applyNumberFormat="1" applyFont="1" applyBorder="1" applyAlignment="1">
      <alignment horizontal="right" wrapText="1" indent="1"/>
    </xf>
    <xf numFmtId="0" fontId="57" fillId="0" borderId="9" xfId="0" applyFont="1" applyFill="1" applyBorder="1" applyAlignment="1">
      <alignment horizontal="center" vertical="center"/>
    </xf>
    <xf numFmtId="1" fontId="63" fillId="40" borderId="24" xfId="918" applyNumberFormat="1" applyFont="1" applyFill="1" applyBorder="1" applyAlignment="1">
      <alignment horizontal="center" wrapText="1"/>
    </xf>
    <xf numFmtId="1" fontId="63" fillId="40" borderId="27" xfId="918" applyNumberFormat="1" applyFont="1" applyFill="1" applyBorder="1" applyAlignment="1">
      <alignment horizontal="center" wrapText="1"/>
    </xf>
    <xf numFmtId="0" fontId="68" fillId="0" borderId="0" xfId="0" applyFont="1" applyAlignment="1">
      <alignment horizontal="right" wrapText="1" indent="1"/>
    </xf>
    <xf numFmtId="0" fontId="68" fillId="0" borderId="0" xfId="0" applyFont="1" applyAlignment="1">
      <alignment horizontal="right" indent="1"/>
    </xf>
    <xf numFmtId="0" fontId="70" fillId="0" borderId="0" xfId="0" applyFont="1" applyBorder="1" applyAlignment="1">
      <alignment horizontal="left" vertical="center" wrapText="1"/>
    </xf>
    <xf numFmtId="0" fontId="69" fillId="0" borderId="0" xfId="0" applyFont="1" applyAlignment="1">
      <alignment horizontal="right" wrapText="1" indent="1"/>
    </xf>
    <xf numFmtId="0" fontId="2" fillId="42" borderId="13" xfId="0" applyFont="1" applyFill="1" applyBorder="1" applyAlignment="1">
      <alignment horizontal="center" vertical="center" wrapText="1"/>
    </xf>
    <xf numFmtId="0" fontId="2" fillId="42" borderId="14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6" fillId="33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16" fillId="33" borderId="4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" fillId="43" borderId="11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" fillId="33" borderId="11" xfId="0" applyFont="1" applyFill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2" fillId="44" borderId="13" xfId="0" applyFont="1" applyFill="1" applyBorder="1" applyAlignment="1">
      <alignment horizontal="center" vertical="center" wrapText="1"/>
    </xf>
    <xf numFmtId="0" fontId="2" fillId="44" borderId="14" xfId="0" applyFont="1" applyFill="1" applyBorder="1" applyAlignment="1">
      <alignment horizontal="center" vertical="center" wrapText="1"/>
    </xf>
    <xf numFmtId="0" fontId="2" fillId="44" borderId="8" xfId="0" applyFont="1" applyFill="1" applyBorder="1" applyAlignment="1">
      <alignment horizontal="center" vertical="center" wrapText="1"/>
    </xf>
  </cellXfs>
  <cellStyles count="1045">
    <cellStyle name="20% - Акцент1" xfId="1" builtinId="30" customBuiltin="1"/>
    <cellStyle name="20% - Акцент1 2" xfId="2"/>
    <cellStyle name="20% - Акцент1 2 2" xfId="3"/>
    <cellStyle name="20% - Акцент1 2 2 2" xfId="4"/>
    <cellStyle name="20% - Акцент1 2 2 2 2" xfId="5"/>
    <cellStyle name="20% - Акцент1 2 2 2 2 2" xfId="6"/>
    <cellStyle name="20% - Акцент1 2 2 2 3" xfId="7"/>
    <cellStyle name="20% - Акцент1 2 2 2 4" xfId="8"/>
    <cellStyle name="20% - Акцент1 2 2 3" xfId="9"/>
    <cellStyle name="20% - Акцент1 2 2 3 2" xfId="10"/>
    <cellStyle name="20% - Акцент1 2 2 4" xfId="11"/>
    <cellStyle name="20% - Акцент1 2 2 5" xfId="12"/>
    <cellStyle name="20% - Акцент1 2 3" xfId="13"/>
    <cellStyle name="20% - Акцент1 2 3 2" xfId="14"/>
    <cellStyle name="20% - Акцент1 2 3 2 2" xfId="15"/>
    <cellStyle name="20% - Акцент1 2 3 3" xfId="16"/>
    <cellStyle name="20% - Акцент1 2 3 4" xfId="17"/>
    <cellStyle name="20% - Акцент1 2 4" xfId="18"/>
    <cellStyle name="20% - Акцент1 2 4 2" xfId="19"/>
    <cellStyle name="20% - Акцент1 2 4 3" xfId="20"/>
    <cellStyle name="20% - Акцент1 2 5" xfId="21"/>
    <cellStyle name="20% - Акцент1 2 6" xfId="22"/>
    <cellStyle name="20% - Акцент1 3" xfId="23"/>
    <cellStyle name="20% - Акцент1 3 2" xfId="24"/>
    <cellStyle name="20% - Акцент1 3 2 2" xfId="25"/>
    <cellStyle name="20% - Акцент1 3 2 2 2" xfId="26"/>
    <cellStyle name="20% - Акцент1 3 2 2 2 2" xfId="27"/>
    <cellStyle name="20% - Акцент1 3 2 2 3" xfId="28"/>
    <cellStyle name="20% - Акцент1 3 2 2 4" xfId="29"/>
    <cellStyle name="20% - Акцент1 3 2 3" xfId="30"/>
    <cellStyle name="20% - Акцент1 3 2 3 2" xfId="31"/>
    <cellStyle name="20% - Акцент1 3 2 4" xfId="32"/>
    <cellStyle name="20% - Акцент1 3 2 5" xfId="33"/>
    <cellStyle name="20% - Акцент1 3 3" xfId="34"/>
    <cellStyle name="20% - Акцент1 3 3 2" xfId="35"/>
    <cellStyle name="20% - Акцент1 3 3 2 2" xfId="36"/>
    <cellStyle name="20% - Акцент1 3 3 3" xfId="37"/>
    <cellStyle name="20% - Акцент1 3 3 4" xfId="38"/>
    <cellStyle name="20% - Акцент1 3 4" xfId="39"/>
    <cellStyle name="20% - Акцент1 3 4 2" xfId="40"/>
    <cellStyle name="20% - Акцент1 3 4 3" xfId="41"/>
    <cellStyle name="20% - Акцент1 3 5" xfId="42"/>
    <cellStyle name="20% - Акцент1 3 6" xfId="43"/>
    <cellStyle name="20% - Акцент1 4" xfId="44"/>
    <cellStyle name="20% - Акцент1 4 2" xfId="45"/>
    <cellStyle name="20% - Акцент1 4 2 2" xfId="46"/>
    <cellStyle name="20% - Акцент1 4 2 2 2" xfId="47"/>
    <cellStyle name="20% - Акцент1 4 2 3" xfId="48"/>
    <cellStyle name="20% - Акцент1 4 2 4" xfId="49"/>
    <cellStyle name="20% - Акцент1 4 3" xfId="50"/>
    <cellStyle name="20% - Акцент1 4 3 2" xfId="51"/>
    <cellStyle name="20% - Акцент1 4 4" xfId="52"/>
    <cellStyle name="20% - Акцент1 4 5" xfId="53"/>
    <cellStyle name="20% - Акцент1 5" xfId="54"/>
    <cellStyle name="20% - Акцент1 5 2" xfId="55"/>
    <cellStyle name="20% - Акцент1 5 2 2" xfId="56"/>
    <cellStyle name="20% - Акцент1 5 2 2 2" xfId="57"/>
    <cellStyle name="20% - Акцент1 5 2 3" xfId="58"/>
    <cellStyle name="20% - Акцент1 5 2 4" xfId="59"/>
    <cellStyle name="20% - Акцент1 5 3" xfId="60"/>
    <cellStyle name="20% - Акцент1 5 3 2" xfId="61"/>
    <cellStyle name="20% - Акцент1 5 4" xfId="62"/>
    <cellStyle name="20% - Акцент1 5 5" xfId="63"/>
    <cellStyle name="20% - Акцент1 6" xfId="64"/>
    <cellStyle name="20% - Акцент1 6 2" xfId="65"/>
    <cellStyle name="20% - Акцент1 6 2 2" xfId="66"/>
    <cellStyle name="20% - Акцент1 6 3" xfId="67"/>
    <cellStyle name="20% - Акцент1 6 4" xfId="68"/>
    <cellStyle name="20% - Акцент1 7" xfId="69"/>
    <cellStyle name="20% - Акцент1 7 2" xfId="70"/>
    <cellStyle name="20% - Акцент1 8" xfId="71"/>
    <cellStyle name="20% - Акцент1 9" xfId="72"/>
    <cellStyle name="20% - Акцент2" xfId="73" builtinId="34" customBuiltin="1"/>
    <cellStyle name="20% - Акцент2 2" xfId="74"/>
    <cellStyle name="20% - Акцент2 2 2" xfId="75"/>
    <cellStyle name="20% - Акцент2 2 2 2" xfId="76"/>
    <cellStyle name="20% - Акцент2 2 2 2 2" xfId="77"/>
    <cellStyle name="20% - Акцент2 2 2 2 2 2" xfId="78"/>
    <cellStyle name="20% - Акцент2 2 2 2 3" xfId="79"/>
    <cellStyle name="20% - Акцент2 2 2 2 4" xfId="80"/>
    <cellStyle name="20% - Акцент2 2 2 3" xfId="81"/>
    <cellStyle name="20% - Акцент2 2 2 3 2" xfId="82"/>
    <cellStyle name="20% - Акцент2 2 2 4" xfId="83"/>
    <cellStyle name="20% - Акцент2 2 2 5" xfId="84"/>
    <cellStyle name="20% - Акцент2 2 3" xfId="85"/>
    <cellStyle name="20% - Акцент2 2 3 2" xfId="86"/>
    <cellStyle name="20% - Акцент2 2 3 2 2" xfId="87"/>
    <cellStyle name="20% - Акцент2 2 3 3" xfId="88"/>
    <cellStyle name="20% - Акцент2 2 3 4" xfId="89"/>
    <cellStyle name="20% - Акцент2 2 4" xfId="90"/>
    <cellStyle name="20% - Акцент2 2 4 2" xfId="91"/>
    <cellStyle name="20% - Акцент2 2 4 3" xfId="92"/>
    <cellStyle name="20% - Акцент2 2 5" xfId="93"/>
    <cellStyle name="20% - Акцент2 2 6" xfId="94"/>
    <cellStyle name="20% - Акцент2 3" xfId="95"/>
    <cellStyle name="20% - Акцент2 3 2" xfId="96"/>
    <cellStyle name="20% - Акцент2 3 2 2" xfId="97"/>
    <cellStyle name="20% - Акцент2 3 2 2 2" xfId="98"/>
    <cellStyle name="20% - Акцент2 3 2 2 2 2" xfId="99"/>
    <cellStyle name="20% - Акцент2 3 2 2 3" xfId="100"/>
    <cellStyle name="20% - Акцент2 3 2 2 4" xfId="101"/>
    <cellStyle name="20% - Акцент2 3 2 3" xfId="102"/>
    <cellStyle name="20% - Акцент2 3 2 3 2" xfId="103"/>
    <cellStyle name="20% - Акцент2 3 2 4" xfId="104"/>
    <cellStyle name="20% - Акцент2 3 2 5" xfId="105"/>
    <cellStyle name="20% - Акцент2 3 3" xfId="106"/>
    <cellStyle name="20% - Акцент2 3 3 2" xfId="107"/>
    <cellStyle name="20% - Акцент2 3 3 2 2" xfId="108"/>
    <cellStyle name="20% - Акцент2 3 3 3" xfId="109"/>
    <cellStyle name="20% - Акцент2 3 3 4" xfId="110"/>
    <cellStyle name="20% - Акцент2 3 4" xfId="111"/>
    <cellStyle name="20% - Акцент2 3 4 2" xfId="112"/>
    <cellStyle name="20% - Акцент2 3 4 3" xfId="113"/>
    <cellStyle name="20% - Акцент2 3 5" xfId="114"/>
    <cellStyle name="20% - Акцент2 3 6" xfId="115"/>
    <cellStyle name="20% - Акцент2 4" xfId="116"/>
    <cellStyle name="20% - Акцент2 4 2" xfId="117"/>
    <cellStyle name="20% - Акцент2 4 2 2" xfId="118"/>
    <cellStyle name="20% - Акцент2 4 2 2 2" xfId="119"/>
    <cellStyle name="20% - Акцент2 4 2 3" xfId="120"/>
    <cellStyle name="20% - Акцент2 4 2 4" xfId="121"/>
    <cellStyle name="20% - Акцент2 4 3" xfId="122"/>
    <cellStyle name="20% - Акцент2 4 3 2" xfId="123"/>
    <cellStyle name="20% - Акцент2 4 4" xfId="124"/>
    <cellStyle name="20% - Акцент2 4 5" xfId="125"/>
    <cellStyle name="20% - Акцент2 5" xfId="126"/>
    <cellStyle name="20% - Акцент2 5 2" xfId="127"/>
    <cellStyle name="20% - Акцент2 5 2 2" xfId="128"/>
    <cellStyle name="20% - Акцент2 5 2 2 2" xfId="129"/>
    <cellStyle name="20% - Акцент2 5 2 3" xfId="130"/>
    <cellStyle name="20% - Акцент2 5 2 4" xfId="131"/>
    <cellStyle name="20% - Акцент2 5 3" xfId="132"/>
    <cellStyle name="20% - Акцент2 5 3 2" xfId="133"/>
    <cellStyle name="20% - Акцент2 5 4" xfId="134"/>
    <cellStyle name="20% - Акцент2 5 5" xfId="135"/>
    <cellStyle name="20% - Акцент2 6" xfId="136"/>
    <cellStyle name="20% - Акцент2 6 2" xfId="137"/>
    <cellStyle name="20% - Акцент2 6 2 2" xfId="138"/>
    <cellStyle name="20% - Акцент2 6 3" xfId="139"/>
    <cellStyle name="20% - Акцент2 6 4" xfId="140"/>
    <cellStyle name="20% - Акцент2 7" xfId="141"/>
    <cellStyle name="20% - Акцент2 7 2" xfId="142"/>
    <cellStyle name="20% - Акцент2 8" xfId="143"/>
    <cellStyle name="20% - Акцент2 9" xfId="144"/>
    <cellStyle name="20% - Акцент3" xfId="145" builtinId="38" customBuiltin="1"/>
    <cellStyle name="20% - Акцент3 2" xfId="146"/>
    <cellStyle name="20% - Акцент3 2 2" xfId="147"/>
    <cellStyle name="20% - Акцент3 2 2 2" xfId="148"/>
    <cellStyle name="20% - Акцент3 2 2 2 2" xfId="149"/>
    <cellStyle name="20% - Акцент3 2 2 2 2 2" xfId="150"/>
    <cellStyle name="20% - Акцент3 2 2 2 3" xfId="151"/>
    <cellStyle name="20% - Акцент3 2 2 2 4" xfId="152"/>
    <cellStyle name="20% - Акцент3 2 2 3" xfId="153"/>
    <cellStyle name="20% - Акцент3 2 2 3 2" xfId="154"/>
    <cellStyle name="20% - Акцент3 2 2 4" xfId="155"/>
    <cellStyle name="20% - Акцент3 2 2 5" xfId="156"/>
    <cellStyle name="20% - Акцент3 2 3" xfId="157"/>
    <cellStyle name="20% - Акцент3 2 3 2" xfId="158"/>
    <cellStyle name="20% - Акцент3 2 3 2 2" xfId="159"/>
    <cellStyle name="20% - Акцент3 2 3 3" xfId="160"/>
    <cellStyle name="20% - Акцент3 2 3 4" xfId="161"/>
    <cellStyle name="20% - Акцент3 2 4" xfId="162"/>
    <cellStyle name="20% - Акцент3 2 4 2" xfId="163"/>
    <cellStyle name="20% - Акцент3 2 4 3" xfId="164"/>
    <cellStyle name="20% - Акцент3 2 5" xfId="165"/>
    <cellStyle name="20% - Акцент3 2 6" xfId="166"/>
    <cellStyle name="20% - Акцент3 3" xfId="167"/>
    <cellStyle name="20% - Акцент3 3 2" xfId="168"/>
    <cellStyle name="20% - Акцент3 3 2 2" xfId="169"/>
    <cellStyle name="20% - Акцент3 3 2 2 2" xfId="170"/>
    <cellStyle name="20% - Акцент3 3 2 2 2 2" xfId="171"/>
    <cellStyle name="20% - Акцент3 3 2 2 3" xfId="172"/>
    <cellStyle name="20% - Акцент3 3 2 2 4" xfId="173"/>
    <cellStyle name="20% - Акцент3 3 2 3" xfId="174"/>
    <cellStyle name="20% - Акцент3 3 2 3 2" xfId="175"/>
    <cellStyle name="20% - Акцент3 3 2 4" xfId="176"/>
    <cellStyle name="20% - Акцент3 3 2 5" xfId="177"/>
    <cellStyle name="20% - Акцент3 3 3" xfId="178"/>
    <cellStyle name="20% - Акцент3 3 3 2" xfId="179"/>
    <cellStyle name="20% - Акцент3 3 3 2 2" xfId="180"/>
    <cellStyle name="20% - Акцент3 3 3 3" xfId="181"/>
    <cellStyle name="20% - Акцент3 3 3 4" xfId="182"/>
    <cellStyle name="20% - Акцент3 3 4" xfId="183"/>
    <cellStyle name="20% - Акцент3 3 4 2" xfId="184"/>
    <cellStyle name="20% - Акцент3 3 4 3" xfId="185"/>
    <cellStyle name="20% - Акцент3 3 5" xfId="186"/>
    <cellStyle name="20% - Акцент3 3 6" xfId="187"/>
    <cellStyle name="20% - Акцент3 4" xfId="188"/>
    <cellStyle name="20% - Акцент3 4 2" xfId="189"/>
    <cellStyle name="20% - Акцент3 4 2 2" xfId="190"/>
    <cellStyle name="20% - Акцент3 4 2 2 2" xfId="191"/>
    <cellStyle name="20% - Акцент3 4 2 3" xfId="192"/>
    <cellStyle name="20% - Акцент3 4 2 4" xfId="193"/>
    <cellStyle name="20% - Акцент3 4 3" xfId="194"/>
    <cellStyle name="20% - Акцент3 4 3 2" xfId="195"/>
    <cellStyle name="20% - Акцент3 4 4" xfId="196"/>
    <cellStyle name="20% - Акцент3 4 5" xfId="197"/>
    <cellStyle name="20% - Акцент3 5" xfId="198"/>
    <cellStyle name="20% - Акцент3 5 2" xfId="199"/>
    <cellStyle name="20% - Акцент3 5 2 2" xfId="200"/>
    <cellStyle name="20% - Акцент3 5 2 2 2" xfId="201"/>
    <cellStyle name="20% - Акцент3 5 2 3" xfId="202"/>
    <cellStyle name="20% - Акцент3 5 2 4" xfId="203"/>
    <cellStyle name="20% - Акцент3 5 3" xfId="204"/>
    <cellStyle name="20% - Акцент3 5 3 2" xfId="205"/>
    <cellStyle name="20% - Акцент3 5 4" xfId="206"/>
    <cellStyle name="20% - Акцент3 5 5" xfId="207"/>
    <cellStyle name="20% - Акцент3 6" xfId="208"/>
    <cellStyle name="20% - Акцент3 6 2" xfId="209"/>
    <cellStyle name="20% - Акцент3 6 2 2" xfId="210"/>
    <cellStyle name="20% - Акцент3 6 3" xfId="211"/>
    <cellStyle name="20% - Акцент3 6 4" xfId="212"/>
    <cellStyle name="20% - Акцент3 7" xfId="213"/>
    <cellStyle name="20% - Акцент3 7 2" xfId="214"/>
    <cellStyle name="20% - Акцент3 8" xfId="215"/>
    <cellStyle name="20% - Акцент3 9" xfId="216"/>
    <cellStyle name="20% - Акцент4" xfId="217" builtinId="42" customBuiltin="1"/>
    <cellStyle name="20% - Акцент4 2" xfId="218"/>
    <cellStyle name="20% - Акцент4 2 2" xfId="219"/>
    <cellStyle name="20% - Акцент4 2 2 2" xfId="220"/>
    <cellStyle name="20% - Акцент4 2 2 2 2" xfId="221"/>
    <cellStyle name="20% - Акцент4 2 2 2 2 2" xfId="222"/>
    <cellStyle name="20% - Акцент4 2 2 2 3" xfId="223"/>
    <cellStyle name="20% - Акцент4 2 2 2 4" xfId="224"/>
    <cellStyle name="20% - Акцент4 2 2 3" xfId="225"/>
    <cellStyle name="20% - Акцент4 2 2 3 2" xfId="226"/>
    <cellStyle name="20% - Акцент4 2 2 4" xfId="227"/>
    <cellStyle name="20% - Акцент4 2 2 5" xfId="228"/>
    <cellStyle name="20% - Акцент4 2 3" xfId="229"/>
    <cellStyle name="20% - Акцент4 2 3 2" xfId="230"/>
    <cellStyle name="20% - Акцент4 2 3 2 2" xfId="231"/>
    <cellStyle name="20% - Акцент4 2 3 3" xfId="232"/>
    <cellStyle name="20% - Акцент4 2 3 4" xfId="233"/>
    <cellStyle name="20% - Акцент4 2 4" xfId="234"/>
    <cellStyle name="20% - Акцент4 2 4 2" xfId="235"/>
    <cellStyle name="20% - Акцент4 2 4 3" xfId="236"/>
    <cellStyle name="20% - Акцент4 2 5" xfId="237"/>
    <cellStyle name="20% - Акцент4 2 6" xfId="238"/>
    <cellStyle name="20% - Акцент4 3" xfId="239"/>
    <cellStyle name="20% - Акцент4 3 2" xfId="240"/>
    <cellStyle name="20% - Акцент4 3 2 2" xfId="241"/>
    <cellStyle name="20% - Акцент4 3 2 2 2" xfId="242"/>
    <cellStyle name="20% - Акцент4 3 2 2 2 2" xfId="243"/>
    <cellStyle name="20% - Акцент4 3 2 2 3" xfId="244"/>
    <cellStyle name="20% - Акцент4 3 2 2 4" xfId="245"/>
    <cellStyle name="20% - Акцент4 3 2 3" xfId="246"/>
    <cellStyle name="20% - Акцент4 3 2 3 2" xfId="247"/>
    <cellStyle name="20% - Акцент4 3 2 4" xfId="248"/>
    <cellStyle name="20% - Акцент4 3 2 5" xfId="249"/>
    <cellStyle name="20% - Акцент4 3 3" xfId="250"/>
    <cellStyle name="20% - Акцент4 3 3 2" xfId="251"/>
    <cellStyle name="20% - Акцент4 3 3 2 2" xfId="252"/>
    <cellStyle name="20% - Акцент4 3 3 3" xfId="253"/>
    <cellStyle name="20% - Акцент4 3 3 4" xfId="254"/>
    <cellStyle name="20% - Акцент4 3 4" xfId="255"/>
    <cellStyle name="20% - Акцент4 3 4 2" xfId="256"/>
    <cellStyle name="20% - Акцент4 3 4 3" xfId="257"/>
    <cellStyle name="20% - Акцент4 3 5" xfId="258"/>
    <cellStyle name="20% - Акцент4 3 6" xfId="259"/>
    <cellStyle name="20% - Акцент4 4" xfId="260"/>
    <cellStyle name="20% - Акцент4 4 2" xfId="261"/>
    <cellStyle name="20% - Акцент4 4 2 2" xfId="262"/>
    <cellStyle name="20% - Акцент4 4 2 2 2" xfId="263"/>
    <cellStyle name="20% - Акцент4 4 2 3" xfId="264"/>
    <cellStyle name="20% - Акцент4 4 2 4" xfId="265"/>
    <cellStyle name="20% - Акцент4 4 3" xfId="266"/>
    <cellStyle name="20% - Акцент4 4 3 2" xfId="267"/>
    <cellStyle name="20% - Акцент4 4 4" xfId="268"/>
    <cellStyle name="20% - Акцент4 4 5" xfId="269"/>
    <cellStyle name="20% - Акцент4 5" xfId="270"/>
    <cellStyle name="20% - Акцент4 5 2" xfId="271"/>
    <cellStyle name="20% - Акцент4 5 2 2" xfId="272"/>
    <cellStyle name="20% - Акцент4 5 2 2 2" xfId="273"/>
    <cellStyle name="20% - Акцент4 5 2 3" xfId="274"/>
    <cellStyle name="20% - Акцент4 5 2 4" xfId="275"/>
    <cellStyle name="20% - Акцент4 5 3" xfId="276"/>
    <cellStyle name="20% - Акцент4 5 3 2" xfId="277"/>
    <cellStyle name="20% - Акцент4 5 4" xfId="278"/>
    <cellStyle name="20% - Акцент4 5 5" xfId="279"/>
    <cellStyle name="20% - Акцент4 6" xfId="280"/>
    <cellStyle name="20% - Акцент4 6 2" xfId="281"/>
    <cellStyle name="20% - Акцент4 6 2 2" xfId="282"/>
    <cellStyle name="20% - Акцент4 6 3" xfId="283"/>
    <cellStyle name="20% - Акцент4 6 4" xfId="284"/>
    <cellStyle name="20% - Акцент4 7" xfId="285"/>
    <cellStyle name="20% - Акцент4 7 2" xfId="286"/>
    <cellStyle name="20% - Акцент4 8" xfId="287"/>
    <cellStyle name="20% - Акцент4 9" xfId="288"/>
    <cellStyle name="20% - Акцент5" xfId="289" builtinId="46" customBuiltin="1"/>
    <cellStyle name="20% - Акцент5 2" xfId="290"/>
    <cellStyle name="20% - Акцент5 2 2" xfId="291"/>
    <cellStyle name="20% - Акцент5 2 2 2" xfId="292"/>
    <cellStyle name="20% - Акцент5 2 2 2 2" xfId="293"/>
    <cellStyle name="20% - Акцент5 2 2 2 2 2" xfId="294"/>
    <cellStyle name="20% - Акцент5 2 2 2 3" xfId="295"/>
    <cellStyle name="20% - Акцент5 2 2 2 4" xfId="296"/>
    <cellStyle name="20% - Акцент5 2 2 3" xfId="297"/>
    <cellStyle name="20% - Акцент5 2 2 3 2" xfId="298"/>
    <cellStyle name="20% - Акцент5 2 2 4" xfId="299"/>
    <cellStyle name="20% - Акцент5 2 2 5" xfId="300"/>
    <cellStyle name="20% - Акцент5 2 3" xfId="301"/>
    <cellStyle name="20% - Акцент5 2 3 2" xfId="302"/>
    <cellStyle name="20% - Акцент5 2 3 2 2" xfId="303"/>
    <cellStyle name="20% - Акцент5 2 3 3" xfId="304"/>
    <cellStyle name="20% - Акцент5 2 3 4" xfId="305"/>
    <cellStyle name="20% - Акцент5 2 4" xfId="306"/>
    <cellStyle name="20% - Акцент5 2 4 2" xfId="307"/>
    <cellStyle name="20% - Акцент5 2 4 3" xfId="308"/>
    <cellStyle name="20% - Акцент5 2 5" xfId="309"/>
    <cellStyle name="20% - Акцент5 2 6" xfId="310"/>
    <cellStyle name="20% - Акцент5 3" xfId="311"/>
    <cellStyle name="20% - Акцент5 3 2" xfId="312"/>
    <cellStyle name="20% - Акцент5 3 2 2" xfId="313"/>
    <cellStyle name="20% - Акцент5 3 2 2 2" xfId="314"/>
    <cellStyle name="20% - Акцент5 3 2 2 2 2" xfId="315"/>
    <cellStyle name="20% - Акцент5 3 2 2 3" xfId="316"/>
    <cellStyle name="20% - Акцент5 3 2 2 4" xfId="317"/>
    <cellStyle name="20% - Акцент5 3 2 3" xfId="318"/>
    <cellStyle name="20% - Акцент5 3 2 3 2" xfId="319"/>
    <cellStyle name="20% - Акцент5 3 2 4" xfId="320"/>
    <cellStyle name="20% - Акцент5 3 2 5" xfId="321"/>
    <cellStyle name="20% - Акцент5 3 3" xfId="322"/>
    <cellStyle name="20% - Акцент5 3 3 2" xfId="323"/>
    <cellStyle name="20% - Акцент5 3 3 2 2" xfId="324"/>
    <cellStyle name="20% - Акцент5 3 3 3" xfId="325"/>
    <cellStyle name="20% - Акцент5 3 3 4" xfId="326"/>
    <cellStyle name="20% - Акцент5 3 4" xfId="327"/>
    <cellStyle name="20% - Акцент5 3 4 2" xfId="328"/>
    <cellStyle name="20% - Акцент5 3 4 3" xfId="329"/>
    <cellStyle name="20% - Акцент5 3 5" xfId="330"/>
    <cellStyle name="20% - Акцент5 3 6" xfId="331"/>
    <cellStyle name="20% - Акцент5 4" xfId="332"/>
    <cellStyle name="20% - Акцент5 4 2" xfId="333"/>
    <cellStyle name="20% - Акцент5 4 2 2" xfId="334"/>
    <cellStyle name="20% - Акцент5 4 2 2 2" xfId="335"/>
    <cellStyle name="20% - Акцент5 4 2 3" xfId="336"/>
    <cellStyle name="20% - Акцент5 4 2 4" xfId="337"/>
    <cellStyle name="20% - Акцент5 4 3" xfId="338"/>
    <cellStyle name="20% - Акцент5 4 3 2" xfId="339"/>
    <cellStyle name="20% - Акцент5 4 4" xfId="340"/>
    <cellStyle name="20% - Акцент5 4 5" xfId="341"/>
    <cellStyle name="20% - Акцент5 5" xfId="342"/>
    <cellStyle name="20% - Акцент5 5 2" xfId="343"/>
    <cellStyle name="20% - Акцент5 5 2 2" xfId="344"/>
    <cellStyle name="20% - Акцент5 5 2 2 2" xfId="345"/>
    <cellStyle name="20% - Акцент5 5 2 3" xfId="346"/>
    <cellStyle name="20% - Акцент5 5 2 4" xfId="347"/>
    <cellStyle name="20% - Акцент5 5 3" xfId="348"/>
    <cellStyle name="20% - Акцент5 5 3 2" xfId="349"/>
    <cellStyle name="20% - Акцент5 5 4" xfId="350"/>
    <cellStyle name="20% - Акцент5 5 5" xfId="351"/>
    <cellStyle name="20% - Акцент5 6" xfId="352"/>
    <cellStyle name="20% - Акцент5 6 2" xfId="353"/>
    <cellStyle name="20% - Акцент5 6 2 2" xfId="354"/>
    <cellStyle name="20% - Акцент5 6 3" xfId="355"/>
    <cellStyle name="20% - Акцент5 6 4" xfId="356"/>
    <cellStyle name="20% - Акцент5 7" xfId="357"/>
    <cellStyle name="20% - Акцент5 7 2" xfId="358"/>
    <cellStyle name="20% - Акцент5 8" xfId="359"/>
    <cellStyle name="20% - Акцент5 9" xfId="360"/>
    <cellStyle name="20% - Акцент6" xfId="361" builtinId="50" customBuiltin="1"/>
    <cellStyle name="20% - Акцент6 2" xfId="362"/>
    <cellStyle name="20% - Акцент6 2 2" xfId="363"/>
    <cellStyle name="20% - Акцент6 2 2 2" xfId="364"/>
    <cellStyle name="20% - Акцент6 2 2 2 2" xfId="365"/>
    <cellStyle name="20% - Акцент6 2 2 2 2 2" xfId="366"/>
    <cellStyle name="20% - Акцент6 2 2 2 3" xfId="367"/>
    <cellStyle name="20% - Акцент6 2 2 2 4" xfId="368"/>
    <cellStyle name="20% - Акцент6 2 2 3" xfId="369"/>
    <cellStyle name="20% - Акцент6 2 2 3 2" xfId="370"/>
    <cellStyle name="20% - Акцент6 2 2 4" xfId="371"/>
    <cellStyle name="20% - Акцент6 2 2 5" xfId="372"/>
    <cellStyle name="20% - Акцент6 2 3" xfId="373"/>
    <cellStyle name="20% - Акцент6 2 3 2" xfId="374"/>
    <cellStyle name="20% - Акцент6 2 3 2 2" xfId="375"/>
    <cellStyle name="20% - Акцент6 2 3 3" xfId="376"/>
    <cellStyle name="20% - Акцент6 2 3 4" xfId="377"/>
    <cellStyle name="20% - Акцент6 2 4" xfId="378"/>
    <cellStyle name="20% - Акцент6 2 4 2" xfId="379"/>
    <cellStyle name="20% - Акцент6 2 4 3" xfId="380"/>
    <cellStyle name="20% - Акцент6 2 5" xfId="381"/>
    <cellStyle name="20% - Акцент6 2 6" xfId="382"/>
    <cellStyle name="20% - Акцент6 3" xfId="383"/>
    <cellStyle name="20% - Акцент6 3 2" xfId="384"/>
    <cellStyle name="20% - Акцент6 3 2 2" xfId="385"/>
    <cellStyle name="20% - Акцент6 3 2 2 2" xfId="386"/>
    <cellStyle name="20% - Акцент6 3 2 2 2 2" xfId="387"/>
    <cellStyle name="20% - Акцент6 3 2 2 3" xfId="388"/>
    <cellStyle name="20% - Акцент6 3 2 2 4" xfId="389"/>
    <cellStyle name="20% - Акцент6 3 2 3" xfId="390"/>
    <cellStyle name="20% - Акцент6 3 2 3 2" xfId="391"/>
    <cellStyle name="20% - Акцент6 3 2 4" xfId="392"/>
    <cellStyle name="20% - Акцент6 3 2 5" xfId="393"/>
    <cellStyle name="20% - Акцент6 3 3" xfId="394"/>
    <cellStyle name="20% - Акцент6 3 3 2" xfId="395"/>
    <cellStyle name="20% - Акцент6 3 3 2 2" xfId="396"/>
    <cellStyle name="20% - Акцент6 3 3 3" xfId="397"/>
    <cellStyle name="20% - Акцент6 3 3 4" xfId="398"/>
    <cellStyle name="20% - Акцент6 3 4" xfId="399"/>
    <cellStyle name="20% - Акцент6 3 4 2" xfId="400"/>
    <cellStyle name="20% - Акцент6 3 4 3" xfId="401"/>
    <cellStyle name="20% - Акцент6 3 5" xfId="402"/>
    <cellStyle name="20% - Акцент6 3 6" xfId="403"/>
    <cellStyle name="20% - Акцент6 4" xfId="404"/>
    <cellStyle name="20% - Акцент6 4 2" xfId="405"/>
    <cellStyle name="20% - Акцент6 4 2 2" xfId="406"/>
    <cellStyle name="20% - Акцент6 4 2 2 2" xfId="407"/>
    <cellStyle name="20% - Акцент6 4 2 3" xfId="408"/>
    <cellStyle name="20% - Акцент6 4 2 4" xfId="409"/>
    <cellStyle name="20% - Акцент6 4 3" xfId="410"/>
    <cellStyle name="20% - Акцент6 4 3 2" xfId="411"/>
    <cellStyle name="20% - Акцент6 4 4" xfId="412"/>
    <cellStyle name="20% - Акцент6 4 5" xfId="413"/>
    <cellStyle name="20% - Акцент6 5" xfId="414"/>
    <cellStyle name="20% - Акцент6 5 2" xfId="415"/>
    <cellStyle name="20% - Акцент6 5 2 2" xfId="416"/>
    <cellStyle name="20% - Акцент6 5 2 2 2" xfId="417"/>
    <cellStyle name="20% - Акцент6 5 2 3" xfId="418"/>
    <cellStyle name="20% - Акцент6 5 2 4" xfId="419"/>
    <cellStyle name="20% - Акцент6 5 3" xfId="420"/>
    <cellStyle name="20% - Акцент6 5 3 2" xfId="421"/>
    <cellStyle name="20% - Акцент6 5 4" xfId="422"/>
    <cellStyle name="20% - Акцент6 5 5" xfId="423"/>
    <cellStyle name="20% - Акцент6 6" xfId="424"/>
    <cellStyle name="20% - Акцент6 6 2" xfId="425"/>
    <cellStyle name="20% - Акцент6 6 2 2" xfId="426"/>
    <cellStyle name="20% - Акцент6 6 3" xfId="427"/>
    <cellStyle name="20% - Акцент6 6 4" xfId="428"/>
    <cellStyle name="20% - Акцент6 7" xfId="429"/>
    <cellStyle name="20% - Акцент6 7 2" xfId="430"/>
    <cellStyle name="20% - Акцент6 8" xfId="431"/>
    <cellStyle name="20% - Акцент6 9" xfId="432"/>
    <cellStyle name="40% - Акцент1" xfId="433" builtinId="31" customBuiltin="1"/>
    <cellStyle name="40% - Акцент1 2" xfId="434"/>
    <cellStyle name="40% - Акцент1 2 2" xfId="435"/>
    <cellStyle name="40% - Акцент1 2 2 2" xfId="436"/>
    <cellStyle name="40% - Акцент1 2 2 2 2" xfId="437"/>
    <cellStyle name="40% - Акцент1 2 2 2 2 2" xfId="438"/>
    <cellStyle name="40% - Акцент1 2 2 2 3" xfId="439"/>
    <cellStyle name="40% - Акцент1 2 2 2 4" xfId="440"/>
    <cellStyle name="40% - Акцент1 2 2 3" xfId="441"/>
    <cellStyle name="40% - Акцент1 2 2 3 2" xfId="442"/>
    <cellStyle name="40% - Акцент1 2 2 4" xfId="443"/>
    <cellStyle name="40% - Акцент1 2 2 5" xfId="444"/>
    <cellStyle name="40% - Акцент1 2 3" xfId="445"/>
    <cellStyle name="40% - Акцент1 2 3 2" xfId="446"/>
    <cellStyle name="40% - Акцент1 2 3 2 2" xfId="447"/>
    <cellStyle name="40% - Акцент1 2 3 3" xfId="448"/>
    <cellStyle name="40% - Акцент1 2 3 4" xfId="449"/>
    <cellStyle name="40% - Акцент1 2 4" xfId="450"/>
    <cellStyle name="40% - Акцент1 2 4 2" xfId="451"/>
    <cellStyle name="40% - Акцент1 2 4 3" xfId="452"/>
    <cellStyle name="40% - Акцент1 2 5" xfId="453"/>
    <cellStyle name="40% - Акцент1 2 6" xfId="454"/>
    <cellStyle name="40% - Акцент1 3" xfId="455"/>
    <cellStyle name="40% - Акцент1 3 2" xfId="456"/>
    <cellStyle name="40% - Акцент1 3 2 2" xfId="457"/>
    <cellStyle name="40% - Акцент1 3 2 2 2" xfId="458"/>
    <cellStyle name="40% - Акцент1 3 2 2 2 2" xfId="459"/>
    <cellStyle name="40% - Акцент1 3 2 2 3" xfId="460"/>
    <cellStyle name="40% - Акцент1 3 2 2 4" xfId="461"/>
    <cellStyle name="40% - Акцент1 3 2 3" xfId="462"/>
    <cellStyle name="40% - Акцент1 3 2 3 2" xfId="463"/>
    <cellStyle name="40% - Акцент1 3 2 4" xfId="464"/>
    <cellStyle name="40% - Акцент1 3 2 5" xfId="465"/>
    <cellStyle name="40% - Акцент1 3 3" xfId="466"/>
    <cellStyle name="40% - Акцент1 3 3 2" xfId="467"/>
    <cellStyle name="40% - Акцент1 3 3 2 2" xfId="468"/>
    <cellStyle name="40% - Акцент1 3 3 3" xfId="469"/>
    <cellStyle name="40% - Акцент1 3 3 4" xfId="470"/>
    <cellStyle name="40% - Акцент1 3 4" xfId="471"/>
    <cellStyle name="40% - Акцент1 3 4 2" xfId="472"/>
    <cellStyle name="40% - Акцент1 3 4 3" xfId="473"/>
    <cellStyle name="40% - Акцент1 3 5" xfId="474"/>
    <cellStyle name="40% - Акцент1 3 6" xfId="475"/>
    <cellStyle name="40% - Акцент1 4" xfId="476"/>
    <cellStyle name="40% - Акцент1 4 2" xfId="477"/>
    <cellStyle name="40% - Акцент1 4 2 2" xfId="478"/>
    <cellStyle name="40% - Акцент1 4 2 2 2" xfId="479"/>
    <cellStyle name="40% - Акцент1 4 2 3" xfId="480"/>
    <cellStyle name="40% - Акцент1 4 2 4" xfId="481"/>
    <cellStyle name="40% - Акцент1 4 3" xfId="482"/>
    <cellStyle name="40% - Акцент1 4 3 2" xfId="483"/>
    <cellStyle name="40% - Акцент1 4 4" xfId="484"/>
    <cellStyle name="40% - Акцент1 4 5" xfId="485"/>
    <cellStyle name="40% - Акцент1 5" xfId="486"/>
    <cellStyle name="40% - Акцент1 5 2" xfId="487"/>
    <cellStyle name="40% - Акцент1 5 2 2" xfId="488"/>
    <cellStyle name="40% - Акцент1 5 2 2 2" xfId="489"/>
    <cellStyle name="40% - Акцент1 5 2 3" xfId="490"/>
    <cellStyle name="40% - Акцент1 5 2 4" xfId="491"/>
    <cellStyle name="40% - Акцент1 5 3" xfId="492"/>
    <cellStyle name="40% - Акцент1 5 3 2" xfId="493"/>
    <cellStyle name="40% - Акцент1 5 4" xfId="494"/>
    <cellStyle name="40% - Акцент1 5 5" xfId="495"/>
    <cellStyle name="40% - Акцент1 6" xfId="496"/>
    <cellStyle name="40% - Акцент1 6 2" xfId="497"/>
    <cellStyle name="40% - Акцент1 6 2 2" xfId="498"/>
    <cellStyle name="40% - Акцент1 6 3" xfId="499"/>
    <cellStyle name="40% - Акцент1 6 4" xfId="500"/>
    <cellStyle name="40% - Акцент1 7" xfId="501"/>
    <cellStyle name="40% - Акцент1 7 2" xfId="502"/>
    <cellStyle name="40% - Акцент1 8" xfId="503"/>
    <cellStyle name="40% - Акцент1 9" xfId="504"/>
    <cellStyle name="40% - Акцент2" xfId="505" builtinId="35" customBuiltin="1"/>
    <cellStyle name="40% - Акцент2 2" xfId="506"/>
    <cellStyle name="40% - Акцент2 2 2" xfId="507"/>
    <cellStyle name="40% - Акцент2 2 2 2" xfId="508"/>
    <cellStyle name="40% - Акцент2 2 2 2 2" xfId="509"/>
    <cellStyle name="40% - Акцент2 2 2 2 2 2" xfId="510"/>
    <cellStyle name="40% - Акцент2 2 2 2 3" xfId="511"/>
    <cellStyle name="40% - Акцент2 2 2 2 4" xfId="512"/>
    <cellStyle name="40% - Акцент2 2 2 3" xfId="513"/>
    <cellStyle name="40% - Акцент2 2 2 3 2" xfId="514"/>
    <cellStyle name="40% - Акцент2 2 2 4" xfId="515"/>
    <cellStyle name="40% - Акцент2 2 2 5" xfId="516"/>
    <cellStyle name="40% - Акцент2 2 3" xfId="517"/>
    <cellStyle name="40% - Акцент2 2 3 2" xfId="518"/>
    <cellStyle name="40% - Акцент2 2 3 2 2" xfId="519"/>
    <cellStyle name="40% - Акцент2 2 3 3" xfId="520"/>
    <cellStyle name="40% - Акцент2 2 3 4" xfId="521"/>
    <cellStyle name="40% - Акцент2 2 4" xfId="522"/>
    <cellStyle name="40% - Акцент2 2 4 2" xfId="523"/>
    <cellStyle name="40% - Акцент2 2 4 3" xfId="524"/>
    <cellStyle name="40% - Акцент2 2 5" xfId="525"/>
    <cellStyle name="40% - Акцент2 2 6" xfId="526"/>
    <cellStyle name="40% - Акцент2 3" xfId="527"/>
    <cellStyle name="40% - Акцент2 3 2" xfId="528"/>
    <cellStyle name="40% - Акцент2 3 2 2" xfId="529"/>
    <cellStyle name="40% - Акцент2 3 2 2 2" xfId="530"/>
    <cellStyle name="40% - Акцент2 3 2 2 2 2" xfId="531"/>
    <cellStyle name="40% - Акцент2 3 2 2 3" xfId="532"/>
    <cellStyle name="40% - Акцент2 3 2 2 4" xfId="533"/>
    <cellStyle name="40% - Акцент2 3 2 3" xfId="534"/>
    <cellStyle name="40% - Акцент2 3 2 3 2" xfId="535"/>
    <cellStyle name="40% - Акцент2 3 2 4" xfId="536"/>
    <cellStyle name="40% - Акцент2 3 2 5" xfId="537"/>
    <cellStyle name="40% - Акцент2 3 3" xfId="538"/>
    <cellStyle name="40% - Акцент2 3 3 2" xfId="539"/>
    <cellStyle name="40% - Акцент2 3 3 2 2" xfId="540"/>
    <cellStyle name="40% - Акцент2 3 3 3" xfId="541"/>
    <cellStyle name="40% - Акцент2 3 3 4" xfId="542"/>
    <cellStyle name="40% - Акцент2 3 4" xfId="543"/>
    <cellStyle name="40% - Акцент2 3 4 2" xfId="544"/>
    <cellStyle name="40% - Акцент2 3 4 3" xfId="545"/>
    <cellStyle name="40% - Акцент2 3 5" xfId="546"/>
    <cellStyle name="40% - Акцент2 3 6" xfId="547"/>
    <cellStyle name="40% - Акцент2 4" xfId="548"/>
    <cellStyle name="40% - Акцент2 4 2" xfId="549"/>
    <cellStyle name="40% - Акцент2 4 2 2" xfId="550"/>
    <cellStyle name="40% - Акцент2 4 2 2 2" xfId="551"/>
    <cellStyle name="40% - Акцент2 4 2 3" xfId="552"/>
    <cellStyle name="40% - Акцент2 4 2 4" xfId="553"/>
    <cellStyle name="40% - Акцент2 4 3" xfId="554"/>
    <cellStyle name="40% - Акцент2 4 3 2" xfId="555"/>
    <cellStyle name="40% - Акцент2 4 4" xfId="556"/>
    <cellStyle name="40% - Акцент2 4 5" xfId="557"/>
    <cellStyle name="40% - Акцент2 5" xfId="558"/>
    <cellStyle name="40% - Акцент2 5 2" xfId="559"/>
    <cellStyle name="40% - Акцент2 5 2 2" xfId="560"/>
    <cellStyle name="40% - Акцент2 5 2 2 2" xfId="561"/>
    <cellStyle name="40% - Акцент2 5 2 3" xfId="562"/>
    <cellStyle name="40% - Акцент2 5 2 4" xfId="563"/>
    <cellStyle name="40% - Акцент2 5 3" xfId="564"/>
    <cellStyle name="40% - Акцент2 5 3 2" xfId="565"/>
    <cellStyle name="40% - Акцент2 5 4" xfId="566"/>
    <cellStyle name="40% - Акцент2 5 5" xfId="567"/>
    <cellStyle name="40% - Акцент2 6" xfId="568"/>
    <cellStyle name="40% - Акцент2 6 2" xfId="569"/>
    <cellStyle name="40% - Акцент2 6 2 2" xfId="570"/>
    <cellStyle name="40% - Акцент2 6 3" xfId="571"/>
    <cellStyle name="40% - Акцент2 6 4" xfId="572"/>
    <cellStyle name="40% - Акцент2 7" xfId="573"/>
    <cellStyle name="40% - Акцент2 7 2" xfId="574"/>
    <cellStyle name="40% - Акцент2 8" xfId="575"/>
    <cellStyle name="40% - Акцент2 9" xfId="576"/>
    <cellStyle name="40% - Акцент3" xfId="577" builtinId="39" customBuiltin="1"/>
    <cellStyle name="40% - Акцент3 2" xfId="578"/>
    <cellStyle name="40% - Акцент3 2 2" xfId="579"/>
    <cellStyle name="40% - Акцент3 2 2 2" xfId="580"/>
    <cellStyle name="40% - Акцент3 2 2 2 2" xfId="581"/>
    <cellStyle name="40% - Акцент3 2 2 2 2 2" xfId="582"/>
    <cellStyle name="40% - Акцент3 2 2 2 3" xfId="583"/>
    <cellStyle name="40% - Акцент3 2 2 2 4" xfId="584"/>
    <cellStyle name="40% - Акцент3 2 2 3" xfId="585"/>
    <cellStyle name="40% - Акцент3 2 2 3 2" xfId="586"/>
    <cellStyle name="40% - Акцент3 2 2 4" xfId="587"/>
    <cellStyle name="40% - Акцент3 2 2 5" xfId="588"/>
    <cellStyle name="40% - Акцент3 2 3" xfId="589"/>
    <cellStyle name="40% - Акцент3 2 3 2" xfId="590"/>
    <cellStyle name="40% - Акцент3 2 3 2 2" xfId="591"/>
    <cellStyle name="40% - Акцент3 2 3 3" xfId="592"/>
    <cellStyle name="40% - Акцент3 2 3 4" xfId="593"/>
    <cellStyle name="40% - Акцент3 2 4" xfId="594"/>
    <cellStyle name="40% - Акцент3 2 4 2" xfId="595"/>
    <cellStyle name="40% - Акцент3 2 4 3" xfId="596"/>
    <cellStyle name="40% - Акцент3 2 5" xfId="597"/>
    <cellStyle name="40% - Акцент3 2 6" xfId="598"/>
    <cellStyle name="40% - Акцент3 3" xfId="599"/>
    <cellStyle name="40% - Акцент3 3 2" xfId="600"/>
    <cellStyle name="40% - Акцент3 3 2 2" xfId="601"/>
    <cellStyle name="40% - Акцент3 3 2 2 2" xfId="602"/>
    <cellStyle name="40% - Акцент3 3 2 2 2 2" xfId="603"/>
    <cellStyle name="40% - Акцент3 3 2 2 3" xfId="604"/>
    <cellStyle name="40% - Акцент3 3 2 2 4" xfId="605"/>
    <cellStyle name="40% - Акцент3 3 2 3" xfId="606"/>
    <cellStyle name="40% - Акцент3 3 2 3 2" xfId="607"/>
    <cellStyle name="40% - Акцент3 3 2 4" xfId="608"/>
    <cellStyle name="40% - Акцент3 3 2 5" xfId="609"/>
    <cellStyle name="40% - Акцент3 3 3" xfId="610"/>
    <cellStyle name="40% - Акцент3 3 3 2" xfId="611"/>
    <cellStyle name="40% - Акцент3 3 3 2 2" xfId="612"/>
    <cellStyle name="40% - Акцент3 3 3 3" xfId="613"/>
    <cellStyle name="40% - Акцент3 3 3 4" xfId="614"/>
    <cellStyle name="40% - Акцент3 3 4" xfId="615"/>
    <cellStyle name="40% - Акцент3 3 4 2" xfId="616"/>
    <cellStyle name="40% - Акцент3 3 4 3" xfId="617"/>
    <cellStyle name="40% - Акцент3 3 5" xfId="618"/>
    <cellStyle name="40% - Акцент3 3 6" xfId="619"/>
    <cellStyle name="40% - Акцент3 4" xfId="620"/>
    <cellStyle name="40% - Акцент3 4 2" xfId="621"/>
    <cellStyle name="40% - Акцент3 4 2 2" xfId="622"/>
    <cellStyle name="40% - Акцент3 4 2 2 2" xfId="623"/>
    <cellStyle name="40% - Акцент3 4 2 3" xfId="624"/>
    <cellStyle name="40% - Акцент3 4 2 4" xfId="625"/>
    <cellStyle name="40% - Акцент3 4 3" xfId="626"/>
    <cellStyle name="40% - Акцент3 4 3 2" xfId="627"/>
    <cellStyle name="40% - Акцент3 4 4" xfId="628"/>
    <cellStyle name="40% - Акцент3 4 5" xfId="629"/>
    <cellStyle name="40% - Акцент3 5" xfId="630"/>
    <cellStyle name="40% - Акцент3 5 2" xfId="631"/>
    <cellStyle name="40% - Акцент3 5 2 2" xfId="632"/>
    <cellStyle name="40% - Акцент3 5 2 2 2" xfId="633"/>
    <cellStyle name="40% - Акцент3 5 2 3" xfId="634"/>
    <cellStyle name="40% - Акцент3 5 2 4" xfId="635"/>
    <cellStyle name="40% - Акцент3 5 3" xfId="636"/>
    <cellStyle name="40% - Акцент3 5 3 2" xfId="637"/>
    <cellStyle name="40% - Акцент3 5 4" xfId="638"/>
    <cellStyle name="40% - Акцент3 5 5" xfId="639"/>
    <cellStyle name="40% - Акцент3 6" xfId="640"/>
    <cellStyle name="40% - Акцент3 6 2" xfId="641"/>
    <cellStyle name="40% - Акцент3 6 2 2" xfId="642"/>
    <cellStyle name="40% - Акцент3 6 3" xfId="643"/>
    <cellStyle name="40% - Акцент3 6 4" xfId="644"/>
    <cellStyle name="40% - Акцент3 7" xfId="645"/>
    <cellStyle name="40% - Акцент3 7 2" xfId="646"/>
    <cellStyle name="40% - Акцент3 8" xfId="647"/>
    <cellStyle name="40% - Акцент3 9" xfId="648"/>
    <cellStyle name="40% - Акцент4" xfId="649" builtinId="43" customBuiltin="1"/>
    <cellStyle name="40% - Акцент4 2" xfId="650"/>
    <cellStyle name="40% - Акцент4 2 2" xfId="651"/>
    <cellStyle name="40% - Акцент4 2 2 2" xfId="652"/>
    <cellStyle name="40% - Акцент4 2 2 2 2" xfId="653"/>
    <cellStyle name="40% - Акцент4 2 2 2 2 2" xfId="654"/>
    <cellStyle name="40% - Акцент4 2 2 2 3" xfId="655"/>
    <cellStyle name="40% - Акцент4 2 2 2 4" xfId="656"/>
    <cellStyle name="40% - Акцент4 2 2 3" xfId="657"/>
    <cellStyle name="40% - Акцент4 2 2 3 2" xfId="658"/>
    <cellStyle name="40% - Акцент4 2 2 4" xfId="659"/>
    <cellStyle name="40% - Акцент4 2 2 5" xfId="660"/>
    <cellStyle name="40% - Акцент4 2 3" xfId="661"/>
    <cellStyle name="40% - Акцент4 2 3 2" xfId="662"/>
    <cellStyle name="40% - Акцент4 2 3 2 2" xfId="663"/>
    <cellStyle name="40% - Акцент4 2 3 3" xfId="664"/>
    <cellStyle name="40% - Акцент4 2 3 4" xfId="665"/>
    <cellStyle name="40% - Акцент4 2 4" xfId="666"/>
    <cellStyle name="40% - Акцент4 2 4 2" xfId="667"/>
    <cellStyle name="40% - Акцент4 2 4 3" xfId="668"/>
    <cellStyle name="40% - Акцент4 2 5" xfId="669"/>
    <cellStyle name="40% - Акцент4 2 6" xfId="670"/>
    <cellStyle name="40% - Акцент4 3" xfId="671"/>
    <cellStyle name="40% - Акцент4 3 2" xfId="672"/>
    <cellStyle name="40% - Акцент4 3 2 2" xfId="673"/>
    <cellStyle name="40% - Акцент4 3 2 2 2" xfId="674"/>
    <cellStyle name="40% - Акцент4 3 2 2 2 2" xfId="675"/>
    <cellStyle name="40% - Акцент4 3 2 2 3" xfId="676"/>
    <cellStyle name="40% - Акцент4 3 2 2 4" xfId="677"/>
    <cellStyle name="40% - Акцент4 3 2 3" xfId="678"/>
    <cellStyle name="40% - Акцент4 3 2 3 2" xfId="679"/>
    <cellStyle name="40% - Акцент4 3 2 4" xfId="680"/>
    <cellStyle name="40% - Акцент4 3 2 5" xfId="681"/>
    <cellStyle name="40% - Акцент4 3 3" xfId="682"/>
    <cellStyle name="40% - Акцент4 3 3 2" xfId="683"/>
    <cellStyle name="40% - Акцент4 3 3 2 2" xfId="684"/>
    <cellStyle name="40% - Акцент4 3 3 3" xfId="685"/>
    <cellStyle name="40% - Акцент4 3 3 4" xfId="686"/>
    <cellStyle name="40% - Акцент4 3 4" xfId="687"/>
    <cellStyle name="40% - Акцент4 3 4 2" xfId="688"/>
    <cellStyle name="40% - Акцент4 3 4 3" xfId="689"/>
    <cellStyle name="40% - Акцент4 3 5" xfId="690"/>
    <cellStyle name="40% - Акцент4 3 6" xfId="691"/>
    <cellStyle name="40% - Акцент4 4" xfId="692"/>
    <cellStyle name="40% - Акцент4 4 2" xfId="693"/>
    <cellStyle name="40% - Акцент4 4 2 2" xfId="694"/>
    <cellStyle name="40% - Акцент4 4 2 2 2" xfId="695"/>
    <cellStyle name="40% - Акцент4 4 2 3" xfId="696"/>
    <cellStyle name="40% - Акцент4 4 2 4" xfId="697"/>
    <cellStyle name="40% - Акцент4 4 3" xfId="698"/>
    <cellStyle name="40% - Акцент4 4 3 2" xfId="699"/>
    <cellStyle name="40% - Акцент4 4 4" xfId="700"/>
    <cellStyle name="40% - Акцент4 4 5" xfId="701"/>
    <cellStyle name="40% - Акцент4 5" xfId="702"/>
    <cellStyle name="40% - Акцент4 5 2" xfId="703"/>
    <cellStyle name="40% - Акцент4 5 2 2" xfId="704"/>
    <cellStyle name="40% - Акцент4 5 2 2 2" xfId="705"/>
    <cellStyle name="40% - Акцент4 5 2 3" xfId="706"/>
    <cellStyle name="40% - Акцент4 5 2 4" xfId="707"/>
    <cellStyle name="40% - Акцент4 5 3" xfId="708"/>
    <cellStyle name="40% - Акцент4 5 3 2" xfId="709"/>
    <cellStyle name="40% - Акцент4 5 4" xfId="710"/>
    <cellStyle name="40% - Акцент4 5 5" xfId="711"/>
    <cellStyle name="40% - Акцент4 6" xfId="712"/>
    <cellStyle name="40% - Акцент4 6 2" xfId="713"/>
    <cellStyle name="40% - Акцент4 6 2 2" xfId="714"/>
    <cellStyle name="40% - Акцент4 6 3" xfId="715"/>
    <cellStyle name="40% - Акцент4 6 4" xfId="716"/>
    <cellStyle name="40% - Акцент4 7" xfId="717"/>
    <cellStyle name="40% - Акцент4 7 2" xfId="718"/>
    <cellStyle name="40% - Акцент4 8" xfId="719"/>
    <cellStyle name="40% - Акцент4 9" xfId="720"/>
    <cellStyle name="40% - Акцент5" xfId="721" builtinId="47" customBuiltin="1"/>
    <cellStyle name="40% - Акцент5 2" xfId="722"/>
    <cellStyle name="40% - Акцент5 2 2" xfId="723"/>
    <cellStyle name="40% - Акцент5 2 2 2" xfId="724"/>
    <cellStyle name="40% - Акцент5 2 2 2 2" xfId="725"/>
    <cellStyle name="40% - Акцент5 2 2 2 2 2" xfId="726"/>
    <cellStyle name="40% - Акцент5 2 2 2 3" xfId="727"/>
    <cellStyle name="40% - Акцент5 2 2 2 4" xfId="728"/>
    <cellStyle name="40% - Акцент5 2 2 3" xfId="729"/>
    <cellStyle name="40% - Акцент5 2 2 3 2" xfId="730"/>
    <cellStyle name="40% - Акцент5 2 2 4" xfId="731"/>
    <cellStyle name="40% - Акцент5 2 2 5" xfId="732"/>
    <cellStyle name="40% - Акцент5 2 3" xfId="733"/>
    <cellStyle name="40% - Акцент5 2 3 2" xfId="734"/>
    <cellStyle name="40% - Акцент5 2 3 2 2" xfId="735"/>
    <cellStyle name="40% - Акцент5 2 3 3" xfId="736"/>
    <cellStyle name="40% - Акцент5 2 3 4" xfId="737"/>
    <cellStyle name="40% - Акцент5 2 4" xfId="738"/>
    <cellStyle name="40% - Акцент5 2 4 2" xfId="739"/>
    <cellStyle name="40% - Акцент5 2 4 3" xfId="740"/>
    <cellStyle name="40% - Акцент5 2 5" xfId="741"/>
    <cellStyle name="40% - Акцент5 2 6" xfId="742"/>
    <cellStyle name="40% - Акцент5 3" xfId="743"/>
    <cellStyle name="40% - Акцент5 3 2" xfId="744"/>
    <cellStyle name="40% - Акцент5 3 2 2" xfId="745"/>
    <cellStyle name="40% - Акцент5 3 2 2 2" xfId="746"/>
    <cellStyle name="40% - Акцент5 3 2 2 2 2" xfId="747"/>
    <cellStyle name="40% - Акцент5 3 2 2 3" xfId="748"/>
    <cellStyle name="40% - Акцент5 3 2 2 4" xfId="749"/>
    <cellStyle name="40% - Акцент5 3 2 3" xfId="750"/>
    <cellStyle name="40% - Акцент5 3 2 3 2" xfId="751"/>
    <cellStyle name="40% - Акцент5 3 2 4" xfId="752"/>
    <cellStyle name="40% - Акцент5 3 2 5" xfId="753"/>
    <cellStyle name="40% - Акцент5 3 3" xfId="754"/>
    <cellStyle name="40% - Акцент5 3 3 2" xfId="755"/>
    <cellStyle name="40% - Акцент5 3 3 2 2" xfId="756"/>
    <cellStyle name="40% - Акцент5 3 3 3" xfId="757"/>
    <cellStyle name="40% - Акцент5 3 3 4" xfId="758"/>
    <cellStyle name="40% - Акцент5 3 4" xfId="759"/>
    <cellStyle name="40% - Акцент5 3 4 2" xfId="760"/>
    <cellStyle name="40% - Акцент5 3 4 3" xfId="761"/>
    <cellStyle name="40% - Акцент5 3 5" xfId="762"/>
    <cellStyle name="40% - Акцент5 3 6" xfId="763"/>
    <cellStyle name="40% - Акцент5 4" xfId="764"/>
    <cellStyle name="40% - Акцент5 4 2" xfId="765"/>
    <cellStyle name="40% - Акцент5 4 2 2" xfId="766"/>
    <cellStyle name="40% - Акцент5 4 2 2 2" xfId="767"/>
    <cellStyle name="40% - Акцент5 4 2 3" xfId="768"/>
    <cellStyle name="40% - Акцент5 4 2 4" xfId="769"/>
    <cellStyle name="40% - Акцент5 4 3" xfId="770"/>
    <cellStyle name="40% - Акцент5 4 3 2" xfId="771"/>
    <cellStyle name="40% - Акцент5 4 4" xfId="772"/>
    <cellStyle name="40% - Акцент5 4 5" xfId="773"/>
    <cellStyle name="40% - Акцент5 5" xfId="774"/>
    <cellStyle name="40% - Акцент5 5 2" xfId="775"/>
    <cellStyle name="40% - Акцент5 5 2 2" xfId="776"/>
    <cellStyle name="40% - Акцент5 5 2 2 2" xfId="777"/>
    <cellStyle name="40% - Акцент5 5 2 3" xfId="778"/>
    <cellStyle name="40% - Акцент5 5 2 4" xfId="779"/>
    <cellStyle name="40% - Акцент5 5 3" xfId="780"/>
    <cellStyle name="40% - Акцент5 5 3 2" xfId="781"/>
    <cellStyle name="40% - Акцент5 5 4" xfId="782"/>
    <cellStyle name="40% - Акцент5 5 5" xfId="783"/>
    <cellStyle name="40% - Акцент5 6" xfId="784"/>
    <cellStyle name="40% - Акцент5 6 2" xfId="785"/>
    <cellStyle name="40% - Акцент5 6 2 2" xfId="786"/>
    <cellStyle name="40% - Акцент5 6 3" xfId="787"/>
    <cellStyle name="40% - Акцент5 6 4" xfId="788"/>
    <cellStyle name="40% - Акцент5 7" xfId="789"/>
    <cellStyle name="40% - Акцент5 7 2" xfId="790"/>
    <cellStyle name="40% - Акцент5 8" xfId="791"/>
    <cellStyle name="40% - Акцент5 9" xfId="792"/>
    <cellStyle name="40% - Акцент6" xfId="793" builtinId="51" customBuiltin="1"/>
    <cellStyle name="40% - Акцент6 2" xfId="794"/>
    <cellStyle name="40% - Акцент6 2 2" xfId="795"/>
    <cellStyle name="40% - Акцент6 2 2 2" xfId="796"/>
    <cellStyle name="40% - Акцент6 2 2 2 2" xfId="797"/>
    <cellStyle name="40% - Акцент6 2 2 2 2 2" xfId="798"/>
    <cellStyle name="40% - Акцент6 2 2 2 3" xfId="799"/>
    <cellStyle name="40% - Акцент6 2 2 2 4" xfId="800"/>
    <cellStyle name="40% - Акцент6 2 2 3" xfId="801"/>
    <cellStyle name="40% - Акцент6 2 2 3 2" xfId="802"/>
    <cellStyle name="40% - Акцент6 2 2 4" xfId="803"/>
    <cellStyle name="40% - Акцент6 2 2 5" xfId="804"/>
    <cellStyle name="40% - Акцент6 2 3" xfId="805"/>
    <cellStyle name="40% - Акцент6 2 3 2" xfId="806"/>
    <cellStyle name="40% - Акцент6 2 3 2 2" xfId="807"/>
    <cellStyle name="40% - Акцент6 2 3 3" xfId="808"/>
    <cellStyle name="40% - Акцент6 2 3 4" xfId="809"/>
    <cellStyle name="40% - Акцент6 2 4" xfId="810"/>
    <cellStyle name="40% - Акцент6 2 4 2" xfId="811"/>
    <cellStyle name="40% - Акцент6 2 4 3" xfId="812"/>
    <cellStyle name="40% - Акцент6 2 5" xfId="813"/>
    <cellStyle name="40% - Акцент6 2 6" xfId="814"/>
    <cellStyle name="40% - Акцент6 3" xfId="815"/>
    <cellStyle name="40% - Акцент6 3 2" xfId="816"/>
    <cellStyle name="40% - Акцент6 3 2 2" xfId="817"/>
    <cellStyle name="40% - Акцент6 3 2 2 2" xfId="818"/>
    <cellStyle name="40% - Акцент6 3 2 2 2 2" xfId="819"/>
    <cellStyle name="40% - Акцент6 3 2 2 3" xfId="820"/>
    <cellStyle name="40% - Акцент6 3 2 2 4" xfId="821"/>
    <cellStyle name="40% - Акцент6 3 2 3" xfId="822"/>
    <cellStyle name="40% - Акцент6 3 2 3 2" xfId="823"/>
    <cellStyle name="40% - Акцент6 3 2 4" xfId="824"/>
    <cellStyle name="40% - Акцент6 3 2 5" xfId="825"/>
    <cellStyle name="40% - Акцент6 3 3" xfId="826"/>
    <cellStyle name="40% - Акцент6 3 3 2" xfId="827"/>
    <cellStyle name="40% - Акцент6 3 3 2 2" xfId="828"/>
    <cellStyle name="40% - Акцент6 3 3 3" xfId="829"/>
    <cellStyle name="40% - Акцент6 3 3 4" xfId="830"/>
    <cellStyle name="40% - Акцент6 3 4" xfId="831"/>
    <cellStyle name="40% - Акцент6 3 4 2" xfId="832"/>
    <cellStyle name="40% - Акцент6 3 4 3" xfId="833"/>
    <cellStyle name="40% - Акцент6 3 5" xfId="834"/>
    <cellStyle name="40% - Акцент6 3 6" xfId="835"/>
    <cellStyle name="40% - Акцент6 4" xfId="836"/>
    <cellStyle name="40% - Акцент6 4 2" xfId="837"/>
    <cellStyle name="40% - Акцент6 4 2 2" xfId="838"/>
    <cellStyle name="40% - Акцент6 4 2 2 2" xfId="839"/>
    <cellStyle name="40% - Акцент6 4 2 3" xfId="840"/>
    <cellStyle name="40% - Акцент6 4 2 4" xfId="841"/>
    <cellStyle name="40% - Акцент6 4 3" xfId="842"/>
    <cellStyle name="40% - Акцент6 4 3 2" xfId="843"/>
    <cellStyle name="40% - Акцент6 4 4" xfId="844"/>
    <cellStyle name="40% - Акцент6 4 5" xfId="845"/>
    <cellStyle name="40% - Акцент6 5" xfId="846"/>
    <cellStyle name="40% - Акцент6 5 2" xfId="847"/>
    <cellStyle name="40% - Акцент6 5 2 2" xfId="848"/>
    <cellStyle name="40% - Акцент6 5 2 2 2" xfId="849"/>
    <cellStyle name="40% - Акцент6 5 2 3" xfId="850"/>
    <cellStyle name="40% - Акцент6 5 2 4" xfId="851"/>
    <cellStyle name="40% - Акцент6 5 3" xfId="852"/>
    <cellStyle name="40% - Акцент6 5 3 2" xfId="853"/>
    <cellStyle name="40% - Акцент6 5 4" xfId="854"/>
    <cellStyle name="40% - Акцент6 5 5" xfId="855"/>
    <cellStyle name="40% - Акцент6 6" xfId="856"/>
    <cellStyle name="40% - Акцент6 6 2" xfId="857"/>
    <cellStyle name="40% - Акцент6 6 2 2" xfId="858"/>
    <cellStyle name="40% - Акцент6 6 3" xfId="859"/>
    <cellStyle name="40% - Акцент6 6 4" xfId="860"/>
    <cellStyle name="40% - Акцент6 7" xfId="861"/>
    <cellStyle name="40% - Акцент6 7 2" xfId="862"/>
    <cellStyle name="40% - Акцент6 8" xfId="863"/>
    <cellStyle name="40% - Акцент6 9" xfId="864"/>
    <cellStyle name="60% - Акцент1" xfId="865" builtinId="32" customBuiltin="1"/>
    <cellStyle name="60% - Акцент1 2" xfId="866"/>
    <cellStyle name="60% - Акцент2" xfId="867" builtinId="36" customBuiltin="1"/>
    <cellStyle name="60% - Акцент2 2" xfId="868"/>
    <cellStyle name="60% - Акцент3" xfId="869" builtinId="40" customBuiltin="1"/>
    <cellStyle name="60% - Акцент3 2" xfId="870"/>
    <cellStyle name="60% - Акцент4" xfId="871" builtinId="44" customBuiltin="1"/>
    <cellStyle name="60% - Акцент4 2" xfId="872"/>
    <cellStyle name="60% - Акцент5" xfId="873" builtinId="48" customBuiltin="1"/>
    <cellStyle name="60% - Акцент5 2" xfId="874"/>
    <cellStyle name="60% - Акцент6" xfId="875" builtinId="52" customBuiltin="1"/>
    <cellStyle name="60% - Акцент6 2" xfId="876"/>
    <cellStyle name="Hyperlink" xfId="877"/>
    <cellStyle name="Hyperlink 2" xfId="878"/>
    <cellStyle name="Hyperlink 2 2" xfId="879"/>
    <cellStyle name="Акцент1" xfId="880" builtinId="29" customBuiltin="1"/>
    <cellStyle name="Акцент1 2" xfId="881"/>
    <cellStyle name="Акцент2" xfId="882" builtinId="33" customBuiltin="1"/>
    <cellStyle name="Акцент2 2" xfId="883"/>
    <cellStyle name="Акцент3" xfId="884" builtinId="37" customBuiltin="1"/>
    <cellStyle name="Акцент3 2" xfId="885"/>
    <cellStyle name="Акцент4" xfId="886" builtinId="41" customBuiltin="1"/>
    <cellStyle name="Акцент4 2" xfId="887"/>
    <cellStyle name="Акцент5" xfId="888" builtinId="45" customBuiltin="1"/>
    <cellStyle name="Акцент5 2" xfId="889"/>
    <cellStyle name="Акцент6" xfId="890" builtinId="49" customBuiltin="1"/>
    <cellStyle name="Акцент6 2" xfId="891"/>
    <cellStyle name="Ввод " xfId="892" builtinId="20" customBuiltin="1"/>
    <cellStyle name="Ввод  2" xfId="893"/>
    <cellStyle name="Вывод" xfId="894" builtinId="21" customBuiltin="1"/>
    <cellStyle name="Вывод 2" xfId="895"/>
    <cellStyle name="Вычисление" xfId="896" builtinId="22" customBuiltin="1"/>
    <cellStyle name="Вычисление 2" xfId="897"/>
    <cellStyle name="Заголовок 1" xfId="898" builtinId="16" customBuiltin="1"/>
    <cellStyle name="Заголовок 1 2" xfId="899"/>
    <cellStyle name="Заголовок 2" xfId="900" builtinId="17" customBuiltin="1"/>
    <cellStyle name="Заголовок 2 2" xfId="901"/>
    <cellStyle name="Заголовок 3" xfId="902" builtinId="18" customBuiltin="1"/>
    <cellStyle name="Заголовок 3 2" xfId="903"/>
    <cellStyle name="Заголовок 4" xfId="904" builtinId="19" customBuiltin="1"/>
    <cellStyle name="Заголовок 4 2" xfId="905"/>
    <cellStyle name="Итог" xfId="906" builtinId="25" customBuiltin="1"/>
    <cellStyle name="Итог 2" xfId="907"/>
    <cellStyle name="Контрольная ячейка" xfId="908" builtinId="23" customBuiltin="1"/>
    <cellStyle name="Контрольная ячейка 2" xfId="909"/>
    <cellStyle name="Название" xfId="910" builtinId="15" customBuiltin="1"/>
    <cellStyle name="Нейтральный" xfId="911" builtinId="28" customBuiltin="1"/>
    <cellStyle name="Нейтральный 2" xfId="912"/>
    <cellStyle name="Обычный" xfId="0" builtinId="0"/>
    <cellStyle name="Обычный 10" xfId="913"/>
    <cellStyle name="Обычный 10 2" xfId="914"/>
    <cellStyle name="Обычный 11" xfId="915"/>
    <cellStyle name="Обычный 12" xfId="916"/>
    <cellStyle name="Обычный 13" xfId="917"/>
    <cellStyle name="Обычный 2" xfId="918"/>
    <cellStyle name="Обычный 2 2" xfId="919"/>
    <cellStyle name="Обычный 2 3" xfId="920"/>
    <cellStyle name="Обычный 2 4" xfId="921"/>
    <cellStyle name="Обычный 2 5" xfId="922"/>
    <cellStyle name="Обычный 2 6" xfId="923"/>
    <cellStyle name="Обычный 2 7" xfId="924"/>
    <cellStyle name="Обычный 3" xfId="925"/>
    <cellStyle name="Обычный 3 2" xfId="926"/>
    <cellStyle name="Обычный 3 2 2" xfId="927"/>
    <cellStyle name="Обычный 3 2 2 2" xfId="928"/>
    <cellStyle name="Обычный 3 2 2 3" xfId="929"/>
    <cellStyle name="Обычный 3 2 2 4" xfId="930"/>
    <cellStyle name="Обычный 3 2 3" xfId="931"/>
    <cellStyle name="Обычный 3 2 4" xfId="932"/>
    <cellStyle name="Обычный 3 3" xfId="933"/>
    <cellStyle name="Обычный 3 3 2" xfId="934"/>
    <cellStyle name="Обычный 3 3 3" xfId="935"/>
    <cellStyle name="Обычный 3 4" xfId="936"/>
    <cellStyle name="Обычный 3 5" xfId="937"/>
    <cellStyle name="Обычный 4" xfId="938"/>
    <cellStyle name="Обычный 4 2" xfId="939"/>
    <cellStyle name="Обычный 5" xfId="940"/>
    <cellStyle name="Обычный 6" xfId="941"/>
    <cellStyle name="Обычный 7" xfId="942"/>
    <cellStyle name="Обычный 8" xfId="943"/>
    <cellStyle name="Обычный 9" xfId="944"/>
    <cellStyle name="Обычный 9 2" xfId="945"/>
    <cellStyle name="Обычный_Лист1_1" xfId="946"/>
    <cellStyle name="Обычный_Лист1_3" xfId="947"/>
    <cellStyle name="Обычный_Лист1_4" xfId="948"/>
    <cellStyle name="Плохой" xfId="949" builtinId="27" customBuiltin="1"/>
    <cellStyle name="Плохой 2" xfId="950"/>
    <cellStyle name="Пояснение" xfId="951" builtinId="53" customBuiltin="1"/>
    <cellStyle name="Пояснение 2" xfId="952"/>
    <cellStyle name="Примечание 2" xfId="953"/>
    <cellStyle name="Примечание 2 2" xfId="954"/>
    <cellStyle name="Примечание 2 2 2" xfId="955"/>
    <cellStyle name="Примечание 2 2 2 2" xfId="956"/>
    <cellStyle name="Примечание 2 2 2 2 2" xfId="957"/>
    <cellStyle name="Примечание 2 2 2 3" xfId="958"/>
    <cellStyle name="Примечание 2 2 2 4" xfId="959"/>
    <cellStyle name="Примечание 2 2 3" xfId="960"/>
    <cellStyle name="Примечание 2 2 3 2" xfId="961"/>
    <cellStyle name="Примечание 2 2 4" xfId="962"/>
    <cellStyle name="Примечание 2 2 5" xfId="963"/>
    <cellStyle name="Примечание 2 3" xfId="964"/>
    <cellStyle name="Примечание 2 3 2" xfId="965"/>
    <cellStyle name="Примечание 2 3 2 2" xfId="966"/>
    <cellStyle name="Примечание 2 3 3" xfId="967"/>
    <cellStyle name="Примечание 2 3 4" xfId="968"/>
    <cellStyle name="Примечание 2 4" xfId="969"/>
    <cellStyle name="Примечание 2 4 2" xfId="970"/>
    <cellStyle name="Примечание 2 4 3" xfId="971"/>
    <cellStyle name="Примечание 2 5" xfId="972"/>
    <cellStyle name="Примечание 2 6" xfId="973"/>
    <cellStyle name="Примечание 3" xfId="974"/>
    <cellStyle name="Примечание 3 2" xfId="975"/>
    <cellStyle name="Примечание 3 2 2" xfId="976"/>
    <cellStyle name="Примечание 3 2 2 2" xfId="977"/>
    <cellStyle name="Примечание 3 2 2 2 2" xfId="978"/>
    <cellStyle name="Примечание 3 2 2 3" xfId="979"/>
    <cellStyle name="Примечание 3 2 2 4" xfId="980"/>
    <cellStyle name="Примечание 3 2 3" xfId="981"/>
    <cellStyle name="Примечание 3 2 3 2" xfId="982"/>
    <cellStyle name="Примечание 3 2 4" xfId="983"/>
    <cellStyle name="Примечание 3 2 5" xfId="984"/>
    <cellStyle name="Примечание 3 3" xfId="985"/>
    <cellStyle name="Примечание 3 3 2" xfId="986"/>
    <cellStyle name="Примечание 3 3 2 2" xfId="987"/>
    <cellStyle name="Примечание 3 3 3" xfId="988"/>
    <cellStyle name="Примечание 3 3 4" xfId="989"/>
    <cellStyle name="Примечание 3 4" xfId="990"/>
    <cellStyle name="Примечание 3 4 2" xfId="991"/>
    <cellStyle name="Примечание 3 4 3" xfId="992"/>
    <cellStyle name="Примечание 3 5" xfId="993"/>
    <cellStyle name="Примечание 3 6" xfId="994"/>
    <cellStyle name="Примечание 4" xfId="995"/>
    <cellStyle name="Примечание 4 2" xfId="996"/>
    <cellStyle name="Примечание 4 2 2" xfId="997"/>
    <cellStyle name="Примечание 4 2 2 2" xfId="998"/>
    <cellStyle name="Примечание 4 2 3" xfId="999"/>
    <cellStyle name="Примечание 4 2 4" xfId="1000"/>
    <cellStyle name="Примечание 4 3" xfId="1001"/>
    <cellStyle name="Примечание 4 3 2" xfId="1002"/>
    <cellStyle name="Примечание 4 3 3" xfId="1003"/>
    <cellStyle name="Примечание 4 4" xfId="1004"/>
    <cellStyle name="Примечание 4 5" xfId="1005"/>
    <cellStyle name="Примечание 5" xfId="1006"/>
    <cellStyle name="Примечание 5 2" xfId="1007"/>
    <cellStyle name="Примечание 5 2 2" xfId="1008"/>
    <cellStyle name="Примечание 5 2 2 2" xfId="1009"/>
    <cellStyle name="Примечание 5 2 3" xfId="1010"/>
    <cellStyle name="Примечание 5 2 4" xfId="1011"/>
    <cellStyle name="Примечание 5 3" xfId="1012"/>
    <cellStyle name="Примечание 5 3 2" xfId="1013"/>
    <cellStyle name="Примечание 5 4" xfId="1014"/>
    <cellStyle name="Примечание 5 5" xfId="1015"/>
    <cellStyle name="Примечание 6" xfId="1016"/>
    <cellStyle name="Примечание 6 2" xfId="1017"/>
    <cellStyle name="Примечание 6 2 2" xfId="1018"/>
    <cellStyle name="Примечание 6 3" xfId="1019"/>
    <cellStyle name="Примечание 6 4" xfId="1020"/>
    <cellStyle name="Примечание 7" xfId="1021"/>
    <cellStyle name="Примечание 7 2" xfId="1022"/>
    <cellStyle name="Примечание 7 3" xfId="1023"/>
    <cellStyle name="Примечание 8" xfId="1024"/>
    <cellStyle name="Примечание 9" xfId="1025"/>
    <cellStyle name="Процентный" xfId="1026" builtinId="5"/>
    <cellStyle name="Процентный 2" xfId="1027"/>
    <cellStyle name="Процентный 2 2" xfId="1028"/>
    <cellStyle name="Процентный 2 2 2" xfId="1029"/>
    <cellStyle name="Процентный 2 2 2 2" xfId="1030"/>
    <cellStyle name="Процентный 2 2 3" xfId="1031"/>
    <cellStyle name="Процентный 2 2 4" xfId="1032"/>
    <cellStyle name="Процентный 2 3" xfId="1033"/>
    <cellStyle name="Процентный 2 3 2" xfId="1034"/>
    <cellStyle name="Процентный 2 4" xfId="1035"/>
    <cellStyle name="Процентный 2 5" xfId="1036"/>
    <cellStyle name="Процентный 3" xfId="1037"/>
    <cellStyle name="Процентный 4" xfId="1038"/>
    <cellStyle name="Связанная ячейка" xfId="1039" builtinId="24" customBuiltin="1"/>
    <cellStyle name="Связанная ячейка 2" xfId="1040"/>
    <cellStyle name="Текст предупреждения" xfId="1041" builtinId="11" customBuiltin="1"/>
    <cellStyle name="Текст предупреждения 2" xfId="1042"/>
    <cellStyle name="Хороший" xfId="1043" builtinId="26" customBuiltin="1"/>
    <cellStyle name="Хороший 2" xfId="10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F45"/>
  <sheetViews>
    <sheetView tabSelected="1" zoomScale="85" zoomScaleNormal="85" zoomScaleSheetLayoutView="55" zoomScalePageLayoutView="55" workbookViewId="0">
      <pane xSplit="2" ySplit="4" topLeftCell="I8" activePane="bottomRight" state="frozen"/>
      <selection pane="topRight" activeCell="C1" sqref="C1"/>
      <selection pane="bottomLeft" activeCell="A5" sqref="A5"/>
      <selection pane="bottomRight" activeCell="U13" sqref="U13"/>
    </sheetView>
  </sheetViews>
  <sheetFormatPr defaultColWidth="8.85546875" defaultRowHeight="16.5" x14ac:dyDescent="0.3"/>
  <cols>
    <col min="1" max="1" width="6.28515625" style="56" customWidth="1"/>
    <col min="2" max="2" width="32.140625" style="57" customWidth="1"/>
    <col min="3" max="3" width="9.140625" style="55" bestFit="1" customWidth="1"/>
    <col min="4" max="4" width="19.140625" style="55" bestFit="1" customWidth="1"/>
    <col min="5" max="5" width="7.7109375" style="58" bestFit="1" customWidth="1"/>
    <col min="6" max="6" width="10.28515625" style="55" bestFit="1" customWidth="1"/>
    <col min="7" max="7" width="15" style="55" bestFit="1" customWidth="1"/>
    <col min="8" max="8" width="7.7109375" style="59" bestFit="1" customWidth="1"/>
    <col min="9" max="9" width="17.28515625" style="55" customWidth="1"/>
    <col min="10" max="10" width="26.5703125" style="18" bestFit="1" customWidth="1"/>
    <col min="11" max="11" width="7.140625" style="54" bestFit="1" customWidth="1"/>
    <col min="12" max="12" width="12.140625" style="54" bestFit="1" customWidth="1"/>
    <col min="13" max="13" width="8.7109375" style="18" customWidth="1"/>
    <col min="14" max="14" width="8" style="54" bestFit="1" customWidth="1"/>
    <col min="15" max="15" width="11" style="55" bestFit="1" customWidth="1"/>
    <col min="16" max="16" width="11.140625" style="60" customWidth="1"/>
    <col min="17" max="17" width="10.7109375" style="54" customWidth="1"/>
    <col min="18" max="18" width="10" style="55" customWidth="1"/>
    <col min="19" max="19" width="10.28515625" style="56" customWidth="1"/>
    <col min="20" max="20" width="13.28515625" style="56" customWidth="1"/>
    <col min="21" max="21" width="12.7109375" style="55" customWidth="1"/>
    <col min="22" max="22" width="16.28515625" style="56" customWidth="1"/>
    <col min="23" max="23" width="15.28515625" style="56" customWidth="1"/>
    <col min="24" max="24" width="13.7109375" style="56" customWidth="1"/>
    <col min="25" max="25" width="15.28515625" style="56" customWidth="1"/>
    <col min="26" max="26" width="19.28515625" style="54" customWidth="1"/>
    <col min="27" max="27" width="6.42578125" style="133" hidden="1" customWidth="1"/>
    <col min="28" max="28" width="33.140625" style="133" hidden="1" customWidth="1"/>
    <col min="29" max="29" width="16.85546875" style="133" hidden="1" customWidth="1"/>
    <col min="30" max="30" width="6.42578125" style="133" hidden="1" customWidth="1"/>
    <col min="31" max="31" width="30.28515625" style="133" hidden="1" customWidth="1"/>
    <col min="32" max="32" width="16.5703125" style="133" hidden="1" customWidth="1"/>
    <col min="33" max="33" width="6.42578125" style="133" hidden="1" customWidth="1"/>
    <col min="34" max="34" width="36.5703125" style="133" hidden="1" customWidth="1"/>
    <col min="35" max="35" width="16.85546875" style="133" hidden="1" customWidth="1"/>
    <col min="36" max="81" width="31.85546875" customWidth="1"/>
    <col min="82" max="82" width="15.5703125" customWidth="1"/>
    <col min="83" max="83" width="18.140625" customWidth="1"/>
    <col min="84" max="84" width="23.5703125" customWidth="1"/>
    <col min="85" max="16384" width="8.85546875" style="56"/>
  </cols>
  <sheetData>
    <row r="1" spans="1:84" s="3" customFormat="1" ht="29.25" customHeight="1" x14ac:dyDescent="0.25">
      <c r="A1" s="1"/>
      <c r="B1" s="2"/>
      <c r="C1" s="155" t="s">
        <v>50</v>
      </c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49" t="s">
        <v>51</v>
      </c>
      <c r="AB1" s="149"/>
      <c r="AC1" s="149"/>
      <c r="AD1" s="149"/>
      <c r="AE1" s="149"/>
      <c r="AF1" s="149"/>
      <c r="AG1" s="149"/>
      <c r="AH1" s="149"/>
      <c r="AI1" s="149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</row>
    <row r="2" spans="1:84" s="3" customFormat="1" ht="2.25" customHeight="1" x14ac:dyDescent="0.25">
      <c r="A2" s="4"/>
      <c r="B2" s="5"/>
      <c r="C2" s="157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49"/>
      <c r="AB2" s="149"/>
      <c r="AC2" s="149"/>
      <c r="AD2" s="149"/>
      <c r="AE2" s="149"/>
      <c r="AF2" s="149"/>
      <c r="AG2" s="149"/>
      <c r="AH2" s="149"/>
      <c r="AI2" s="149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</row>
    <row r="3" spans="1:84" s="8" customFormat="1" ht="52.5" customHeight="1" x14ac:dyDescent="0.25">
      <c r="A3" s="6"/>
      <c r="B3" s="7"/>
      <c r="C3" s="151" t="s">
        <v>26</v>
      </c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3"/>
      <c r="S3" s="153"/>
      <c r="T3" s="153"/>
      <c r="U3" s="154"/>
      <c r="V3" s="163" t="s">
        <v>0</v>
      </c>
      <c r="W3" s="164"/>
      <c r="X3" s="165"/>
      <c r="Y3" s="159" t="s">
        <v>40</v>
      </c>
      <c r="Z3" s="161" t="s">
        <v>41</v>
      </c>
      <c r="AA3" s="149"/>
      <c r="AB3" s="149"/>
      <c r="AC3" s="149"/>
      <c r="AD3" s="149"/>
      <c r="AE3" s="149"/>
      <c r="AF3" s="149"/>
      <c r="AG3" s="149"/>
      <c r="AH3" s="149"/>
      <c r="AI3" s="149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</row>
    <row r="4" spans="1:84" s="16" customFormat="1" ht="99" customHeight="1" x14ac:dyDescent="0.3">
      <c r="A4" s="9"/>
      <c r="B4" s="10"/>
      <c r="C4" s="11" t="s">
        <v>28</v>
      </c>
      <c r="D4" s="12" t="s">
        <v>39</v>
      </c>
      <c r="E4" s="13" t="s">
        <v>38</v>
      </c>
      <c r="F4" s="75" t="s">
        <v>1</v>
      </c>
      <c r="G4" s="75" t="s">
        <v>27</v>
      </c>
      <c r="H4" s="13" t="s">
        <v>38</v>
      </c>
      <c r="I4" s="12" t="s">
        <v>25</v>
      </c>
      <c r="J4" s="12" t="s">
        <v>35</v>
      </c>
      <c r="K4" s="13" t="s">
        <v>38</v>
      </c>
      <c r="L4" s="12" t="s">
        <v>29</v>
      </c>
      <c r="M4" s="12" t="s">
        <v>30</v>
      </c>
      <c r="N4" s="13" t="s">
        <v>32</v>
      </c>
      <c r="O4" s="12" t="s">
        <v>48</v>
      </c>
      <c r="P4" s="14" t="s">
        <v>43</v>
      </c>
      <c r="Q4" s="13" t="s">
        <v>32</v>
      </c>
      <c r="R4" s="12" t="s">
        <v>31</v>
      </c>
      <c r="S4" s="13" t="s">
        <v>33</v>
      </c>
      <c r="T4" s="12" t="s">
        <v>36</v>
      </c>
      <c r="U4" s="13" t="s">
        <v>37</v>
      </c>
      <c r="V4" s="15" t="s">
        <v>2</v>
      </c>
      <c r="W4" s="15" t="s">
        <v>34</v>
      </c>
      <c r="X4" s="66" t="s">
        <v>37</v>
      </c>
      <c r="Y4" s="160"/>
      <c r="Z4" s="162"/>
      <c r="AA4" s="134" t="s">
        <v>52</v>
      </c>
      <c r="AB4" s="134" t="s">
        <v>53</v>
      </c>
      <c r="AC4" s="134" t="s">
        <v>87</v>
      </c>
      <c r="AD4" s="134" t="s">
        <v>52</v>
      </c>
      <c r="AE4" s="134" t="s">
        <v>53</v>
      </c>
      <c r="AF4" s="134" t="s">
        <v>88</v>
      </c>
      <c r="AG4" s="134" t="s">
        <v>52</v>
      </c>
      <c r="AH4" s="134" t="s">
        <v>53</v>
      </c>
      <c r="AI4" s="135" t="s">
        <v>89</v>
      </c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</row>
    <row r="5" spans="1:84" s="19" customFormat="1" x14ac:dyDescent="0.3">
      <c r="A5" s="17">
        <f t="shared" ref="A5:A30" si="0">A4+1</f>
        <v>1</v>
      </c>
      <c r="B5" s="82" t="s">
        <v>3</v>
      </c>
      <c r="C5" s="63">
        <v>234</v>
      </c>
      <c r="D5" s="113">
        <v>267</v>
      </c>
      <c r="E5" s="67">
        <f>IF(OR(0.25&gt;=(C5-D5)/C5),(-0.25&lt;=(C5-D5)/C5)*2,0)</f>
        <v>2</v>
      </c>
      <c r="F5" s="81">
        <v>11787</v>
      </c>
      <c r="G5" s="78">
        <v>11788</v>
      </c>
      <c r="H5" s="68">
        <f>IF(OR(0.1&gt;=(F5-G5)/F5),(-0.1&lt;=(F5-G5)/F5)*2,0)</f>
        <v>2</v>
      </c>
      <c r="I5" s="81">
        <v>1195</v>
      </c>
      <c r="J5" s="125">
        <v>1195</v>
      </c>
      <c r="K5" s="69">
        <f>IF(OR(0.1&gt;=(I5-J5)/I5),(-0.1&lt;=(I5-J5)/I5)*2,0)</f>
        <v>2</v>
      </c>
      <c r="L5" s="130">
        <v>1045</v>
      </c>
      <c r="M5" s="128">
        <v>1106</v>
      </c>
      <c r="N5" s="70">
        <f>IF(OR(0.1&gt;=(L5-M5)/L5),(-0.1&lt;=(L5-M5)/L5)*1,0)</f>
        <v>1</v>
      </c>
      <c r="O5" s="145">
        <v>7374.333333333333</v>
      </c>
      <c r="P5" s="98">
        <v>7350</v>
      </c>
      <c r="Q5" s="70">
        <f>IF(OR(0.1&gt;=(O5-P5)/O5),(-0.1&lt;=(O5-P5)/O5)*1,0)</f>
        <v>1</v>
      </c>
      <c r="R5" s="79">
        <v>13387</v>
      </c>
      <c r="S5" s="76">
        <f>IF(R5&gt;=G5*0.1,1,0)</f>
        <v>1</v>
      </c>
      <c r="T5" s="79">
        <v>97</v>
      </c>
      <c r="U5" s="77">
        <f>IF(T5&gt;=90,2,IF(T5&gt;=80,1,0))</f>
        <v>2</v>
      </c>
      <c r="V5" s="78">
        <v>4475</v>
      </c>
      <c r="W5" s="71">
        <f t="shared" ref="W5:W31" si="1">V5/D5</f>
        <v>16.760299625468164</v>
      </c>
      <c r="X5" s="65">
        <f>IF(W5&gt;=8,2,IF(W5&gt;=4,1,0))</f>
        <v>2</v>
      </c>
      <c r="Y5" s="72">
        <f>E5+H5+K5+N5+Q5+S5+U5+X5</f>
        <v>13</v>
      </c>
      <c r="Z5" s="73">
        <f>Y5/13</f>
        <v>1</v>
      </c>
      <c r="AA5" s="136" t="s">
        <v>54</v>
      </c>
      <c r="AB5" s="137" t="s">
        <v>3</v>
      </c>
      <c r="AC5" s="138">
        <v>7390</v>
      </c>
      <c r="AD5" s="136" t="s">
        <v>54</v>
      </c>
      <c r="AE5" s="137" t="s">
        <v>3</v>
      </c>
      <c r="AF5" s="138">
        <v>7383</v>
      </c>
      <c r="AG5" s="136" t="s">
        <v>54</v>
      </c>
      <c r="AH5" s="137" t="s">
        <v>3</v>
      </c>
      <c r="AI5" s="139">
        <v>7350</v>
      </c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</row>
    <row r="6" spans="1:84" s="19" customFormat="1" ht="20.25" customHeight="1" x14ac:dyDescent="0.3">
      <c r="A6" s="20">
        <f t="shared" si="0"/>
        <v>2</v>
      </c>
      <c r="B6" s="82" t="s">
        <v>45</v>
      </c>
      <c r="C6" s="63">
        <v>27</v>
      </c>
      <c r="D6" s="113">
        <v>32</v>
      </c>
      <c r="E6" s="67">
        <f t="shared" ref="E6:E31" si="2">IF(OR(0.25&gt;=(C6-D6)/C6),(-0.25&lt;=(C6-D6)/C6)*2,0)</f>
        <v>2</v>
      </c>
      <c r="F6" s="81">
        <v>805</v>
      </c>
      <c r="G6" s="78">
        <v>804</v>
      </c>
      <c r="H6" s="68">
        <f t="shared" ref="H6:H31" si="3">IF(OR(0.1&gt;=(F6-G6)/F6),(-0.1&lt;=(F6-G6)/F6)*2,0)</f>
        <v>2</v>
      </c>
      <c r="I6" s="64">
        <v>71</v>
      </c>
      <c r="J6" s="126">
        <v>71</v>
      </c>
      <c r="K6" s="69">
        <f t="shared" ref="K6:K31" si="4">IF(OR(0.1&gt;=(I6-J6)/I6),(-0.1&lt;=(I6-J6)/I6)*2,0)</f>
        <v>2</v>
      </c>
      <c r="L6" s="130">
        <v>262</v>
      </c>
      <c r="M6" s="128">
        <v>274</v>
      </c>
      <c r="N6" s="70">
        <f t="shared" ref="N6:N31" si="5">IF(OR(0.1&gt;=(L6-M6)/L6),(-0.1&lt;=(L6-M6)/L6)*1,0)</f>
        <v>1</v>
      </c>
      <c r="O6" s="145">
        <v>794</v>
      </c>
      <c r="P6" s="98">
        <v>798</v>
      </c>
      <c r="Q6" s="70">
        <f t="shared" ref="Q6:Q31" si="6">IF(OR(0.1&gt;=(O6-P6)/O6),(-0.1&lt;=(O6-P6)/O6)*1,0)</f>
        <v>1</v>
      </c>
      <c r="R6" s="79">
        <v>848</v>
      </c>
      <c r="S6" s="76">
        <f t="shared" ref="S6:S31" si="7">IF(R6&gt;=G6*0.1,1,0)</f>
        <v>1</v>
      </c>
      <c r="T6" s="79">
        <v>98</v>
      </c>
      <c r="U6" s="77">
        <f t="shared" ref="U6:U31" si="8">IF(T6&gt;=90,2,IF(T6&gt;=80,1,0))</f>
        <v>2</v>
      </c>
      <c r="V6" s="78">
        <v>349</v>
      </c>
      <c r="W6" s="71">
        <f t="shared" si="1"/>
        <v>10.90625</v>
      </c>
      <c r="X6" s="65">
        <f t="shared" ref="X6:X31" si="9">IF(W6&gt;=8,2,IF(W6&gt;=4,1,0))</f>
        <v>2</v>
      </c>
      <c r="Y6" s="72">
        <f>E6+H6+K6+N6+Q6+S6+U6+X6</f>
        <v>13</v>
      </c>
      <c r="Z6" s="73">
        <f t="shared" ref="Z6:Z31" si="10">Y6/13</f>
        <v>1</v>
      </c>
      <c r="AA6" s="136" t="s">
        <v>55</v>
      </c>
      <c r="AB6" s="137" t="s">
        <v>56</v>
      </c>
      <c r="AC6" s="138">
        <v>792</v>
      </c>
      <c r="AD6" s="136" t="s">
        <v>55</v>
      </c>
      <c r="AE6" s="137" t="s">
        <v>56</v>
      </c>
      <c r="AF6" s="138">
        <v>792</v>
      </c>
      <c r="AG6" s="136" t="s">
        <v>55</v>
      </c>
      <c r="AH6" s="137" t="s">
        <v>56</v>
      </c>
      <c r="AI6" s="139">
        <v>798</v>
      </c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</row>
    <row r="7" spans="1:84" s="18" customFormat="1" x14ac:dyDescent="0.3">
      <c r="A7" s="20">
        <f t="shared" si="0"/>
        <v>3</v>
      </c>
      <c r="B7" s="82" t="s">
        <v>4</v>
      </c>
      <c r="C7" s="63">
        <v>63</v>
      </c>
      <c r="D7" s="113">
        <v>63</v>
      </c>
      <c r="E7" s="67">
        <f t="shared" si="2"/>
        <v>2</v>
      </c>
      <c r="F7" s="81">
        <v>2663</v>
      </c>
      <c r="G7" s="78">
        <v>2663</v>
      </c>
      <c r="H7" s="68">
        <f t="shared" si="3"/>
        <v>2</v>
      </c>
      <c r="I7" s="64">
        <v>285</v>
      </c>
      <c r="J7" s="126">
        <v>285</v>
      </c>
      <c r="K7" s="69">
        <f t="shared" si="4"/>
        <v>2</v>
      </c>
      <c r="L7" s="130">
        <v>295</v>
      </c>
      <c r="M7" s="128">
        <v>295</v>
      </c>
      <c r="N7" s="70">
        <f t="shared" si="5"/>
        <v>1</v>
      </c>
      <c r="O7" s="145">
        <v>1429.6666666666667</v>
      </c>
      <c r="P7" s="98">
        <v>1465</v>
      </c>
      <c r="Q7" s="70">
        <f t="shared" si="6"/>
        <v>1</v>
      </c>
      <c r="R7" s="79">
        <v>1193</v>
      </c>
      <c r="S7" s="76">
        <f t="shared" si="7"/>
        <v>1</v>
      </c>
      <c r="T7" s="79">
        <v>95</v>
      </c>
      <c r="U7" s="77">
        <f t="shared" si="8"/>
        <v>2</v>
      </c>
      <c r="V7" s="78">
        <v>1011</v>
      </c>
      <c r="W7" s="71">
        <f t="shared" si="1"/>
        <v>16.047619047619047</v>
      </c>
      <c r="X7" s="65">
        <f t="shared" si="9"/>
        <v>2</v>
      </c>
      <c r="Y7" s="72">
        <f t="shared" ref="Y7:Y31" si="11">E7+H7+K7+N7+Q7+S7+U7+X7</f>
        <v>13</v>
      </c>
      <c r="Z7" s="73">
        <f t="shared" si="10"/>
        <v>1</v>
      </c>
      <c r="AA7" s="136" t="s">
        <v>57</v>
      </c>
      <c r="AB7" s="137" t="s">
        <v>4</v>
      </c>
      <c r="AC7" s="138">
        <v>1422</v>
      </c>
      <c r="AD7" s="136" t="s">
        <v>57</v>
      </c>
      <c r="AE7" s="137" t="s">
        <v>4</v>
      </c>
      <c r="AF7" s="138">
        <v>1402</v>
      </c>
      <c r="AG7" s="136" t="s">
        <v>57</v>
      </c>
      <c r="AH7" s="137" t="s">
        <v>4</v>
      </c>
      <c r="AI7" s="139">
        <v>1465</v>
      </c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</row>
    <row r="8" spans="1:84" s="19" customFormat="1" ht="17.25" customHeight="1" x14ac:dyDescent="0.3">
      <c r="A8" s="20">
        <f t="shared" si="0"/>
        <v>4</v>
      </c>
      <c r="B8" s="82" t="s">
        <v>5</v>
      </c>
      <c r="C8" s="63">
        <v>32</v>
      </c>
      <c r="D8" s="113">
        <v>33</v>
      </c>
      <c r="E8" s="67">
        <f t="shared" si="2"/>
        <v>2</v>
      </c>
      <c r="F8" s="81">
        <v>1436</v>
      </c>
      <c r="G8" s="78">
        <v>1430</v>
      </c>
      <c r="H8" s="68">
        <f t="shared" si="3"/>
        <v>2</v>
      </c>
      <c r="I8" s="64">
        <v>101</v>
      </c>
      <c r="J8" s="126">
        <v>98</v>
      </c>
      <c r="K8" s="69">
        <f t="shared" si="4"/>
        <v>2</v>
      </c>
      <c r="L8" s="130">
        <v>46</v>
      </c>
      <c r="M8" s="128">
        <v>48</v>
      </c>
      <c r="N8" s="70">
        <f t="shared" si="5"/>
        <v>1</v>
      </c>
      <c r="O8" s="145">
        <v>728.66666666666663</v>
      </c>
      <c r="P8" s="98">
        <v>762</v>
      </c>
      <c r="Q8" s="70">
        <f t="shared" si="6"/>
        <v>1</v>
      </c>
      <c r="R8" s="79">
        <v>3420</v>
      </c>
      <c r="S8" s="76">
        <f t="shared" si="7"/>
        <v>1</v>
      </c>
      <c r="T8" s="79">
        <v>95</v>
      </c>
      <c r="U8" s="77">
        <f t="shared" si="8"/>
        <v>2</v>
      </c>
      <c r="V8" s="78">
        <v>358</v>
      </c>
      <c r="W8" s="71">
        <f t="shared" si="1"/>
        <v>10.848484848484848</v>
      </c>
      <c r="X8" s="65">
        <f t="shared" si="9"/>
        <v>2</v>
      </c>
      <c r="Y8" s="72">
        <f t="shared" si="11"/>
        <v>13</v>
      </c>
      <c r="Z8" s="73">
        <f t="shared" si="10"/>
        <v>1</v>
      </c>
      <c r="AA8" s="136" t="s">
        <v>58</v>
      </c>
      <c r="AB8" s="137" t="s">
        <v>5</v>
      </c>
      <c r="AC8" s="138">
        <v>692</v>
      </c>
      <c r="AD8" s="136" t="s">
        <v>58</v>
      </c>
      <c r="AE8" s="137" t="s">
        <v>5</v>
      </c>
      <c r="AF8" s="138">
        <v>732</v>
      </c>
      <c r="AG8" s="136" t="s">
        <v>58</v>
      </c>
      <c r="AH8" s="137" t="s">
        <v>5</v>
      </c>
      <c r="AI8" s="139">
        <v>762</v>
      </c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</row>
    <row r="9" spans="1:84" s="19" customFormat="1" x14ac:dyDescent="0.3">
      <c r="A9" s="20">
        <f t="shared" si="0"/>
        <v>5</v>
      </c>
      <c r="B9" s="82" t="s">
        <v>6</v>
      </c>
      <c r="C9" s="63">
        <v>80</v>
      </c>
      <c r="D9" s="113">
        <v>84</v>
      </c>
      <c r="E9" s="67">
        <f t="shared" si="2"/>
        <v>2</v>
      </c>
      <c r="F9" s="81">
        <v>4532</v>
      </c>
      <c r="G9" s="78">
        <v>4532</v>
      </c>
      <c r="H9" s="68">
        <f t="shared" si="3"/>
        <v>2</v>
      </c>
      <c r="I9" s="64">
        <v>372</v>
      </c>
      <c r="J9" s="126">
        <v>372</v>
      </c>
      <c r="K9" s="69">
        <f t="shared" si="4"/>
        <v>2</v>
      </c>
      <c r="L9" s="130">
        <v>231</v>
      </c>
      <c r="M9" s="128">
        <v>231</v>
      </c>
      <c r="N9" s="70">
        <f t="shared" si="5"/>
        <v>1</v>
      </c>
      <c r="O9" s="145">
        <v>1798.6666666666667</v>
      </c>
      <c r="P9" s="98">
        <v>1814</v>
      </c>
      <c r="Q9" s="70">
        <f t="shared" si="6"/>
        <v>1</v>
      </c>
      <c r="R9" s="79">
        <v>6337</v>
      </c>
      <c r="S9" s="76">
        <f t="shared" si="7"/>
        <v>1</v>
      </c>
      <c r="T9" s="79">
        <v>96</v>
      </c>
      <c r="U9" s="77">
        <f t="shared" si="8"/>
        <v>2</v>
      </c>
      <c r="V9" s="78">
        <v>902</v>
      </c>
      <c r="W9" s="71">
        <f t="shared" si="1"/>
        <v>10.738095238095237</v>
      </c>
      <c r="X9" s="65">
        <f t="shared" si="9"/>
        <v>2</v>
      </c>
      <c r="Y9" s="72">
        <f t="shared" si="11"/>
        <v>13</v>
      </c>
      <c r="Z9" s="73">
        <f t="shared" si="10"/>
        <v>1</v>
      </c>
      <c r="AA9" s="136" t="s">
        <v>59</v>
      </c>
      <c r="AB9" s="137" t="s">
        <v>6</v>
      </c>
      <c r="AC9" s="138">
        <v>1814</v>
      </c>
      <c r="AD9" s="136" t="s">
        <v>59</v>
      </c>
      <c r="AE9" s="137" t="s">
        <v>6</v>
      </c>
      <c r="AF9" s="138">
        <v>1768</v>
      </c>
      <c r="AG9" s="136" t="s">
        <v>59</v>
      </c>
      <c r="AH9" s="137" t="s">
        <v>6</v>
      </c>
      <c r="AI9" s="139">
        <v>1814</v>
      </c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</row>
    <row r="10" spans="1:84" s="19" customFormat="1" x14ac:dyDescent="0.3">
      <c r="A10" s="20">
        <f t="shared" si="0"/>
        <v>6</v>
      </c>
      <c r="B10" s="82" t="s">
        <v>7</v>
      </c>
      <c r="C10" s="63">
        <v>75</v>
      </c>
      <c r="D10" s="113">
        <v>87</v>
      </c>
      <c r="E10" s="67">
        <f t="shared" si="2"/>
        <v>2</v>
      </c>
      <c r="F10" s="81">
        <v>3399</v>
      </c>
      <c r="G10" s="78">
        <v>3399</v>
      </c>
      <c r="H10" s="68">
        <f t="shared" si="3"/>
        <v>2</v>
      </c>
      <c r="I10" s="64">
        <v>243</v>
      </c>
      <c r="J10" s="126">
        <v>243</v>
      </c>
      <c r="K10" s="69">
        <f t="shared" si="4"/>
        <v>2</v>
      </c>
      <c r="L10" s="130">
        <v>41</v>
      </c>
      <c r="M10" s="128">
        <v>168</v>
      </c>
      <c r="N10" s="70">
        <f t="shared" si="5"/>
        <v>0</v>
      </c>
      <c r="O10" s="145">
        <v>974.66666666666663</v>
      </c>
      <c r="P10" s="98">
        <v>972</v>
      </c>
      <c r="Q10" s="70">
        <f t="shared" si="6"/>
        <v>1</v>
      </c>
      <c r="R10" s="79">
        <v>2850</v>
      </c>
      <c r="S10" s="76">
        <f t="shared" si="7"/>
        <v>1</v>
      </c>
      <c r="T10" s="79">
        <v>97</v>
      </c>
      <c r="U10" s="77">
        <f t="shared" si="8"/>
        <v>2</v>
      </c>
      <c r="V10" s="78">
        <v>1176</v>
      </c>
      <c r="W10" s="71">
        <f t="shared" si="1"/>
        <v>13.517241379310345</v>
      </c>
      <c r="X10" s="65">
        <f t="shared" si="9"/>
        <v>2</v>
      </c>
      <c r="Y10" s="72">
        <f t="shared" si="11"/>
        <v>12</v>
      </c>
      <c r="Z10" s="73">
        <f t="shared" si="10"/>
        <v>0.92307692307692313</v>
      </c>
      <c r="AA10" s="136" t="s">
        <v>60</v>
      </c>
      <c r="AB10" s="137" t="s">
        <v>7</v>
      </c>
      <c r="AC10" s="138">
        <v>970</v>
      </c>
      <c r="AD10" s="136" t="s">
        <v>60</v>
      </c>
      <c r="AE10" s="137" t="s">
        <v>7</v>
      </c>
      <c r="AF10" s="138">
        <v>982</v>
      </c>
      <c r="AG10" s="136" t="s">
        <v>60</v>
      </c>
      <c r="AH10" s="137" t="s">
        <v>7</v>
      </c>
      <c r="AI10" s="139">
        <v>972</v>
      </c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</row>
    <row r="11" spans="1:84" s="19" customFormat="1" x14ac:dyDescent="0.3">
      <c r="A11" s="20">
        <f t="shared" si="0"/>
        <v>7</v>
      </c>
      <c r="B11" s="82" t="s">
        <v>8</v>
      </c>
      <c r="C11" s="63">
        <v>76</v>
      </c>
      <c r="D11" s="113">
        <v>78</v>
      </c>
      <c r="E11" s="67">
        <f t="shared" si="2"/>
        <v>2</v>
      </c>
      <c r="F11" s="81">
        <v>2925</v>
      </c>
      <c r="G11" s="78">
        <v>2924</v>
      </c>
      <c r="H11" s="68">
        <f t="shared" si="3"/>
        <v>2</v>
      </c>
      <c r="I11" s="64">
        <v>249</v>
      </c>
      <c r="J11" s="126">
        <v>249</v>
      </c>
      <c r="K11" s="69">
        <f t="shared" si="4"/>
        <v>2</v>
      </c>
      <c r="L11" s="130">
        <v>46</v>
      </c>
      <c r="M11" s="128">
        <v>48</v>
      </c>
      <c r="N11" s="70">
        <f t="shared" si="5"/>
        <v>1</v>
      </c>
      <c r="O11" s="145">
        <v>954</v>
      </c>
      <c r="P11" s="98">
        <v>954</v>
      </c>
      <c r="Q11" s="70">
        <f t="shared" si="6"/>
        <v>1</v>
      </c>
      <c r="R11" s="79">
        <v>2148</v>
      </c>
      <c r="S11" s="76">
        <f t="shared" si="7"/>
        <v>1</v>
      </c>
      <c r="T11" s="79">
        <v>68</v>
      </c>
      <c r="U11" s="77">
        <f t="shared" si="8"/>
        <v>0</v>
      </c>
      <c r="V11" s="78">
        <v>524</v>
      </c>
      <c r="W11" s="71">
        <f t="shared" si="1"/>
        <v>6.7179487179487181</v>
      </c>
      <c r="X11" s="65">
        <f t="shared" si="9"/>
        <v>1</v>
      </c>
      <c r="Y11" s="72">
        <f t="shared" si="11"/>
        <v>10</v>
      </c>
      <c r="Z11" s="73">
        <f t="shared" si="10"/>
        <v>0.76923076923076927</v>
      </c>
      <c r="AA11" s="136" t="s">
        <v>61</v>
      </c>
      <c r="AB11" s="137" t="s">
        <v>8</v>
      </c>
      <c r="AC11" s="138">
        <v>954</v>
      </c>
      <c r="AD11" s="136" t="s">
        <v>61</v>
      </c>
      <c r="AE11" s="137" t="s">
        <v>8</v>
      </c>
      <c r="AF11" s="138">
        <v>954</v>
      </c>
      <c r="AG11" s="136" t="s">
        <v>61</v>
      </c>
      <c r="AH11" s="137" t="s">
        <v>8</v>
      </c>
      <c r="AI11" s="139">
        <v>954</v>
      </c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</row>
    <row r="12" spans="1:84" s="19" customFormat="1" x14ac:dyDescent="0.3">
      <c r="A12" s="17">
        <f t="shared" si="0"/>
        <v>8</v>
      </c>
      <c r="B12" s="82" t="s">
        <v>47</v>
      </c>
      <c r="C12" s="63">
        <v>102</v>
      </c>
      <c r="D12" s="113">
        <v>113</v>
      </c>
      <c r="E12" s="67">
        <f t="shared" si="2"/>
        <v>2</v>
      </c>
      <c r="F12" s="81">
        <v>4036</v>
      </c>
      <c r="G12" s="78">
        <v>4028</v>
      </c>
      <c r="H12" s="68">
        <f t="shared" si="3"/>
        <v>2</v>
      </c>
      <c r="I12" s="64">
        <v>345</v>
      </c>
      <c r="J12" s="126">
        <v>345</v>
      </c>
      <c r="K12" s="69">
        <f t="shared" si="4"/>
        <v>2</v>
      </c>
      <c r="L12" s="130">
        <v>1628</v>
      </c>
      <c r="M12" s="128">
        <v>1635</v>
      </c>
      <c r="N12" s="70">
        <f t="shared" si="5"/>
        <v>1</v>
      </c>
      <c r="O12" s="145">
        <v>3122.6666666666665</v>
      </c>
      <c r="P12" s="98">
        <v>3162</v>
      </c>
      <c r="Q12" s="70">
        <f t="shared" si="6"/>
        <v>1</v>
      </c>
      <c r="R12" s="79">
        <v>851</v>
      </c>
      <c r="S12" s="76">
        <f t="shared" si="7"/>
        <v>1</v>
      </c>
      <c r="T12" s="79">
        <v>90</v>
      </c>
      <c r="U12" s="77">
        <f t="shared" si="8"/>
        <v>2</v>
      </c>
      <c r="V12" s="78">
        <v>2477</v>
      </c>
      <c r="W12" s="71">
        <f t="shared" si="1"/>
        <v>21.920353982300885</v>
      </c>
      <c r="X12" s="65">
        <f t="shared" si="9"/>
        <v>2</v>
      </c>
      <c r="Y12" s="72">
        <f t="shared" si="11"/>
        <v>13</v>
      </c>
      <c r="Z12" s="73">
        <f t="shared" si="10"/>
        <v>1</v>
      </c>
      <c r="AA12" s="136" t="s">
        <v>62</v>
      </c>
      <c r="AB12" s="137" t="s">
        <v>63</v>
      </c>
      <c r="AC12" s="138">
        <v>3058</v>
      </c>
      <c r="AD12" s="136" t="s">
        <v>62</v>
      </c>
      <c r="AE12" s="137" t="s">
        <v>63</v>
      </c>
      <c r="AF12" s="138">
        <v>3148</v>
      </c>
      <c r="AG12" s="136" t="s">
        <v>62</v>
      </c>
      <c r="AH12" s="137" t="s">
        <v>63</v>
      </c>
      <c r="AI12" s="139">
        <v>3162</v>
      </c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</row>
    <row r="13" spans="1:84" s="19" customFormat="1" x14ac:dyDescent="0.3">
      <c r="A13" s="20">
        <f t="shared" si="0"/>
        <v>9</v>
      </c>
      <c r="B13" s="82" t="s">
        <v>46</v>
      </c>
      <c r="C13" s="63">
        <v>43</v>
      </c>
      <c r="D13" s="113">
        <v>51</v>
      </c>
      <c r="E13" s="67">
        <f t="shared" si="2"/>
        <v>2</v>
      </c>
      <c r="F13" s="81">
        <v>2373</v>
      </c>
      <c r="G13" s="78">
        <v>2373</v>
      </c>
      <c r="H13" s="68">
        <f t="shared" si="3"/>
        <v>2</v>
      </c>
      <c r="I13" s="64">
        <v>196</v>
      </c>
      <c r="J13" s="126">
        <v>196</v>
      </c>
      <c r="K13" s="69">
        <f t="shared" si="4"/>
        <v>2</v>
      </c>
      <c r="L13" s="130">
        <v>115</v>
      </c>
      <c r="M13" s="128">
        <v>116</v>
      </c>
      <c r="N13" s="70">
        <f t="shared" si="5"/>
        <v>1</v>
      </c>
      <c r="O13" s="145">
        <v>1319.6666666666667</v>
      </c>
      <c r="P13" s="98">
        <v>1325</v>
      </c>
      <c r="Q13" s="70">
        <f t="shared" si="6"/>
        <v>1</v>
      </c>
      <c r="R13" s="79">
        <v>1968</v>
      </c>
      <c r="S13" s="76">
        <f t="shared" si="7"/>
        <v>1</v>
      </c>
      <c r="T13" s="79">
        <v>96</v>
      </c>
      <c r="U13" s="77">
        <f t="shared" si="8"/>
        <v>2</v>
      </c>
      <c r="V13" s="78">
        <v>893</v>
      </c>
      <c r="W13" s="71">
        <f t="shared" si="1"/>
        <v>17.509803921568629</v>
      </c>
      <c r="X13" s="65">
        <f t="shared" si="9"/>
        <v>2</v>
      </c>
      <c r="Y13" s="72">
        <f t="shared" si="11"/>
        <v>13</v>
      </c>
      <c r="Z13" s="73">
        <f t="shared" si="10"/>
        <v>1</v>
      </c>
      <c r="AA13" s="136" t="s">
        <v>64</v>
      </c>
      <c r="AB13" s="137" t="s">
        <v>65</v>
      </c>
      <c r="AC13" s="138">
        <v>1313</v>
      </c>
      <c r="AD13" s="136" t="s">
        <v>64</v>
      </c>
      <c r="AE13" s="137" t="s">
        <v>65</v>
      </c>
      <c r="AF13" s="138">
        <v>1321</v>
      </c>
      <c r="AG13" s="136" t="s">
        <v>64</v>
      </c>
      <c r="AH13" s="137" t="s">
        <v>65</v>
      </c>
      <c r="AI13" s="139">
        <v>1325</v>
      </c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</row>
    <row r="14" spans="1:84" s="19" customFormat="1" x14ac:dyDescent="0.3">
      <c r="A14" s="20">
        <f t="shared" si="0"/>
        <v>10</v>
      </c>
      <c r="B14" s="82" t="s">
        <v>9</v>
      </c>
      <c r="C14" s="63">
        <v>25</v>
      </c>
      <c r="D14" s="113">
        <v>25</v>
      </c>
      <c r="E14" s="67">
        <f t="shared" si="2"/>
        <v>2</v>
      </c>
      <c r="F14" s="81">
        <v>915</v>
      </c>
      <c r="G14" s="78">
        <v>943</v>
      </c>
      <c r="H14" s="68">
        <f t="shared" si="3"/>
        <v>2</v>
      </c>
      <c r="I14" s="64">
        <v>66</v>
      </c>
      <c r="J14" s="126">
        <v>66</v>
      </c>
      <c r="K14" s="69">
        <f t="shared" si="4"/>
        <v>2</v>
      </c>
      <c r="L14" s="130">
        <v>42</v>
      </c>
      <c r="M14" s="128">
        <v>42</v>
      </c>
      <c r="N14" s="70">
        <f t="shared" si="5"/>
        <v>1</v>
      </c>
      <c r="O14" s="145">
        <v>466.66666666666669</v>
      </c>
      <c r="P14" s="98">
        <v>465</v>
      </c>
      <c r="Q14" s="70">
        <f t="shared" si="6"/>
        <v>1</v>
      </c>
      <c r="R14" s="79">
        <v>1687</v>
      </c>
      <c r="S14" s="76">
        <f t="shared" si="7"/>
        <v>1</v>
      </c>
      <c r="T14" s="79">
        <v>90</v>
      </c>
      <c r="U14" s="77">
        <f t="shared" si="8"/>
        <v>2</v>
      </c>
      <c r="V14" s="78">
        <v>265</v>
      </c>
      <c r="W14" s="71">
        <f t="shared" si="1"/>
        <v>10.6</v>
      </c>
      <c r="X14" s="65">
        <f t="shared" si="9"/>
        <v>2</v>
      </c>
      <c r="Y14" s="72">
        <f t="shared" si="11"/>
        <v>13</v>
      </c>
      <c r="Z14" s="73">
        <f t="shared" si="10"/>
        <v>1</v>
      </c>
      <c r="AA14" s="136" t="s">
        <v>66</v>
      </c>
      <c r="AB14" s="137" t="s">
        <v>9</v>
      </c>
      <c r="AC14" s="138">
        <v>466</v>
      </c>
      <c r="AD14" s="136" t="s">
        <v>66</v>
      </c>
      <c r="AE14" s="137" t="s">
        <v>9</v>
      </c>
      <c r="AF14" s="138">
        <v>469</v>
      </c>
      <c r="AG14" s="136" t="s">
        <v>66</v>
      </c>
      <c r="AH14" s="137" t="s">
        <v>9</v>
      </c>
      <c r="AI14" s="139">
        <v>465</v>
      </c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</row>
    <row r="15" spans="1:84" s="18" customFormat="1" x14ac:dyDescent="0.3">
      <c r="A15" s="20">
        <f t="shared" si="0"/>
        <v>11</v>
      </c>
      <c r="B15" s="82" t="s">
        <v>10</v>
      </c>
      <c r="C15" s="63">
        <v>43</v>
      </c>
      <c r="D15" s="113">
        <v>49</v>
      </c>
      <c r="E15" s="67">
        <f t="shared" si="2"/>
        <v>2</v>
      </c>
      <c r="F15" s="81">
        <v>2004</v>
      </c>
      <c r="G15" s="78">
        <v>2004</v>
      </c>
      <c r="H15" s="68">
        <f>IF(OR(0.1&gt;=(F15-G15)/F15),(-0.1&lt;=(F15-G15)/F15)*2,0)</f>
        <v>2</v>
      </c>
      <c r="I15" s="64">
        <v>175</v>
      </c>
      <c r="J15" s="126">
        <v>175</v>
      </c>
      <c r="K15" s="69">
        <f t="shared" si="4"/>
        <v>2</v>
      </c>
      <c r="L15" s="130">
        <v>100</v>
      </c>
      <c r="M15" s="128">
        <v>100</v>
      </c>
      <c r="N15" s="70">
        <f t="shared" si="5"/>
        <v>1</v>
      </c>
      <c r="O15" s="145">
        <v>840</v>
      </c>
      <c r="P15" s="98">
        <v>840</v>
      </c>
      <c r="Q15" s="70">
        <f t="shared" si="6"/>
        <v>1</v>
      </c>
      <c r="R15" s="79">
        <v>4536</v>
      </c>
      <c r="S15" s="76">
        <f t="shared" si="7"/>
        <v>1</v>
      </c>
      <c r="T15" s="79">
        <v>99</v>
      </c>
      <c r="U15" s="77">
        <f t="shared" si="8"/>
        <v>2</v>
      </c>
      <c r="V15" s="78">
        <v>658</v>
      </c>
      <c r="W15" s="71">
        <f t="shared" si="1"/>
        <v>13.428571428571429</v>
      </c>
      <c r="X15" s="65">
        <f t="shared" si="9"/>
        <v>2</v>
      </c>
      <c r="Y15" s="72">
        <f t="shared" si="11"/>
        <v>13</v>
      </c>
      <c r="Z15" s="73">
        <f t="shared" si="10"/>
        <v>1</v>
      </c>
      <c r="AA15" s="136" t="s">
        <v>67</v>
      </c>
      <c r="AB15" s="137" t="s">
        <v>10</v>
      </c>
      <c r="AC15" s="138">
        <v>840</v>
      </c>
      <c r="AD15" s="136" t="s">
        <v>67</v>
      </c>
      <c r="AE15" s="137" t="s">
        <v>10</v>
      </c>
      <c r="AF15" s="138">
        <v>840</v>
      </c>
      <c r="AG15" s="136" t="s">
        <v>67</v>
      </c>
      <c r="AH15" s="137" t="s">
        <v>10</v>
      </c>
      <c r="AI15" s="139">
        <v>840</v>
      </c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</row>
    <row r="16" spans="1:84" s="18" customFormat="1" ht="16.5" customHeight="1" x14ac:dyDescent="0.3">
      <c r="A16" s="20">
        <f t="shared" si="0"/>
        <v>12</v>
      </c>
      <c r="B16" s="82" t="s">
        <v>11</v>
      </c>
      <c r="C16" s="63">
        <v>35</v>
      </c>
      <c r="D16" s="113">
        <v>41</v>
      </c>
      <c r="E16" s="67">
        <f t="shared" si="2"/>
        <v>2</v>
      </c>
      <c r="F16" s="81">
        <v>2010</v>
      </c>
      <c r="G16" s="78">
        <v>2010</v>
      </c>
      <c r="H16" s="68">
        <f t="shared" si="3"/>
        <v>2</v>
      </c>
      <c r="I16" s="64">
        <v>169</v>
      </c>
      <c r="J16" s="126">
        <v>169</v>
      </c>
      <c r="K16" s="69">
        <f t="shared" si="4"/>
        <v>2</v>
      </c>
      <c r="L16" s="130">
        <v>56</v>
      </c>
      <c r="M16" s="128">
        <v>56</v>
      </c>
      <c r="N16" s="70">
        <f t="shared" si="5"/>
        <v>1</v>
      </c>
      <c r="O16" s="145">
        <v>688</v>
      </c>
      <c r="P16" s="98">
        <v>688</v>
      </c>
      <c r="Q16" s="70">
        <f t="shared" si="6"/>
        <v>1</v>
      </c>
      <c r="R16" s="79">
        <v>2642</v>
      </c>
      <c r="S16" s="76">
        <f t="shared" si="7"/>
        <v>1</v>
      </c>
      <c r="T16" s="79">
        <v>99</v>
      </c>
      <c r="U16" s="77">
        <f t="shared" si="8"/>
        <v>2</v>
      </c>
      <c r="V16" s="78">
        <v>485</v>
      </c>
      <c r="W16" s="71">
        <f t="shared" si="1"/>
        <v>11.829268292682928</v>
      </c>
      <c r="X16" s="65">
        <f>IF(W16&gt;=8,2,IF(W16&gt;=4,1,0))</f>
        <v>2</v>
      </c>
      <c r="Y16" s="72">
        <f>E16+H16+K16+N16+Q16+S16+U16+X16</f>
        <v>13</v>
      </c>
      <c r="Z16" s="73">
        <f t="shared" si="10"/>
        <v>1</v>
      </c>
      <c r="AA16" s="136" t="s">
        <v>68</v>
      </c>
      <c r="AB16" s="137" t="s">
        <v>11</v>
      </c>
      <c r="AC16" s="138">
        <v>688</v>
      </c>
      <c r="AD16" s="136" t="s">
        <v>68</v>
      </c>
      <c r="AE16" s="137" t="s">
        <v>11</v>
      </c>
      <c r="AF16" s="138">
        <v>688</v>
      </c>
      <c r="AG16" s="136" t="s">
        <v>68</v>
      </c>
      <c r="AH16" s="137" t="s">
        <v>11</v>
      </c>
      <c r="AI16" s="139">
        <v>688</v>
      </c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</row>
    <row r="17" spans="1:84" s="21" customFormat="1" x14ac:dyDescent="0.3">
      <c r="A17" s="20">
        <f t="shared" si="0"/>
        <v>13</v>
      </c>
      <c r="B17" s="82" t="s">
        <v>12</v>
      </c>
      <c r="C17" s="63">
        <v>42</v>
      </c>
      <c r="D17" s="113">
        <v>42</v>
      </c>
      <c r="E17" s="67">
        <v>2</v>
      </c>
      <c r="F17" s="81">
        <v>1595</v>
      </c>
      <c r="G17" s="78">
        <v>1575</v>
      </c>
      <c r="H17" s="68">
        <f t="shared" si="3"/>
        <v>2</v>
      </c>
      <c r="I17" s="64">
        <v>120</v>
      </c>
      <c r="J17" s="126">
        <v>120</v>
      </c>
      <c r="K17" s="69">
        <f t="shared" si="4"/>
        <v>2</v>
      </c>
      <c r="L17" s="130">
        <v>120</v>
      </c>
      <c r="M17" s="128">
        <v>120</v>
      </c>
      <c r="N17" s="70">
        <f t="shared" si="5"/>
        <v>1</v>
      </c>
      <c r="O17" s="145">
        <v>498.66666666666669</v>
      </c>
      <c r="P17" s="98">
        <v>494</v>
      </c>
      <c r="Q17" s="70">
        <f t="shared" si="6"/>
        <v>1</v>
      </c>
      <c r="R17" s="79">
        <v>2236</v>
      </c>
      <c r="S17" s="76">
        <f t="shared" si="7"/>
        <v>1</v>
      </c>
      <c r="T17" s="79">
        <v>94</v>
      </c>
      <c r="U17" s="77">
        <f t="shared" si="8"/>
        <v>2</v>
      </c>
      <c r="V17" s="78">
        <v>400</v>
      </c>
      <c r="W17" s="71">
        <f t="shared" si="1"/>
        <v>9.5238095238095237</v>
      </c>
      <c r="X17" s="65">
        <f t="shared" si="9"/>
        <v>2</v>
      </c>
      <c r="Y17" s="72">
        <f t="shared" si="11"/>
        <v>13</v>
      </c>
      <c r="Z17" s="73">
        <f t="shared" si="10"/>
        <v>1</v>
      </c>
      <c r="AA17" s="136" t="s">
        <v>69</v>
      </c>
      <c r="AB17" s="137" t="s">
        <v>12</v>
      </c>
      <c r="AC17" s="138">
        <v>478</v>
      </c>
      <c r="AD17" s="136" t="s">
        <v>69</v>
      </c>
      <c r="AE17" s="137" t="s">
        <v>12</v>
      </c>
      <c r="AF17" s="138">
        <v>524</v>
      </c>
      <c r="AG17" s="136" t="s">
        <v>69</v>
      </c>
      <c r="AH17" s="137" t="s">
        <v>12</v>
      </c>
      <c r="AI17" s="139">
        <v>494</v>
      </c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</row>
    <row r="18" spans="1:84" s="18" customFormat="1" x14ac:dyDescent="0.3">
      <c r="A18" s="20">
        <f t="shared" si="0"/>
        <v>14</v>
      </c>
      <c r="B18" s="82" t="s">
        <v>13</v>
      </c>
      <c r="C18" s="63">
        <v>72</v>
      </c>
      <c r="D18" s="113">
        <v>71</v>
      </c>
      <c r="E18" s="67">
        <f t="shared" si="2"/>
        <v>2</v>
      </c>
      <c r="F18" s="81">
        <v>2520</v>
      </c>
      <c r="G18" s="78">
        <v>2519</v>
      </c>
      <c r="H18" s="68">
        <f t="shared" si="3"/>
        <v>2</v>
      </c>
      <c r="I18" s="64">
        <v>164</v>
      </c>
      <c r="J18" s="126">
        <v>164</v>
      </c>
      <c r="K18" s="69">
        <f t="shared" si="4"/>
        <v>2</v>
      </c>
      <c r="L18" s="130">
        <v>109</v>
      </c>
      <c r="M18" s="128">
        <v>109</v>
      </c>
      <c r="N18" s="70">
        <f t="shared" si="5"/>
        <v>1</v>
      </c>
      <c r="O18" s="145">
        <v>808.66666666666663</v>
      </c>
      <c r="P18" s="98">
        <v>810</v>
      </c>
      <c r="Q18" s="70">
        <f t="shared" si="6"/>
        <v>1</v>
      </c>
      <c r="R18" s="79">
        <v>4367</v>
      </c>
      <c r="S18" s="76">
        <f t="shared" si="7"/>
        <v>1</v>
      </c>
      <c r="T18" s="79">
        <v>85</v>
      </c>
      <c r="U18" s="77">
        <f t="shared" si="8"/>
        <v>1</v>
      </c>
      <c r="V18" s="78">
        <v>745</v>
      </c>
      <c r="W18" s="71">
        <f t="shared" si="1"/>
        <v>10.492957746478874</v>
      </c>
      <c r="X18" s="65">
        <f t="shared" si="9"/>
        <v>2</v>
      </c>
      <c r="Y18" s="72">
        <f t="shared" si="11"/>
        <v>12</v>
      </c>
      <c r="Z18" s="73">
        <f t="shared" si="10"/>
        <v>0.92307692307692313</v>
      </c>
      <c r="AA18" s="136" t="s">
        <v>70</v>
      </c>
      <c r="AB18" s="137" t="s">
        <v>13</v>
      </c>
      <c r="AC18" s="138">
        <v>806</v>
      </c>
      <c r="AD18" s="136" t="s">
        <v>70</v>
      </c>
      <c r="AE18" s="137" t="s">
        <v>13</v>
      </c>
      <c r="AF18" s="138">
        <v>810</v>
      </c>
      <c r="AG18" s="136" t="s">
        <v>70</v>
      </c>
      <c r="AH18" s="137" t="s">
        <v>13</v>
      </c>
      <c r="AI18" s="139">
        <v>810</v>
      </c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</row>
    <row r="19" spans="1:84" s="18" customFormat="1" x14ac:dyDescent="0.3">
      <c r="A19" s="20">
        <f t="shared" si="0"/>
        <v>15</v>
      </c>
      <c r="B19" s="82" t="s">
        <v>42</v>
      </c>
      <c r="C19" s="63">
        <v>176</v>
      </c>
      <c r="D19" s="113">
        <v>213</v>
      </c>
      <c r="E19" s="67">
        <f t="shared" si="2"/>
        <v>2</v>
      </c>
      <c r="F19" s="81">
        <v>4833</v>
      </c>
      <c r="G19" s="78">
        <v>7561</v>
      </c>
      <c r="H19" s="68">
        <f t="shared" si="3"/>
        <v>0</v>
      </c>
      <c r="I19" s="64">
        <v>443</v>
      </c>
      <c r="J19" s="126">
        <v>423</v>
      </c>
      <c r="K19" s="69">
        <f t="shared" si="4"/>
        <v>2</v>
      </c>
      <c r="L19" s="130">
        <v>211</v>
      </c>
      <c r="M19" s="128">
        <v>586</v>
      </c>
      <c r="N19" s="70">
        <f t="shared" si="5"/>
        <v>0</v>
      </c>
      <c r="O19" s="145">
        <v>3611</v>
      </c>
      <c r="P19" s="98">
        <v>3669</v>
      </c>
      <c r="Q19" s="70">
        <f t="shared" si="6"/>
        <v>1</v>
      </c>
      <c r="R19" s="79">
        <v>9145</v>
      </c>
      <c r="S19" s="76">
        <f t="shared" si="7"/>
        <v>1</v>
      </c>
      <c r="T19" s="79">
        <v>93</v>
      </c>
      <c r="U19" s="77">
        <f t="shared" si="8"/>
        <v>2</v>
      </c>
      <c r="V19" s="78">
        <v>2144</v>
      </c>
      <c r="W19" s="71">
        <f t="shared" si="1"/>
        <v>10.065727699530516</v>
      </c>
      <c r="X19" s="65">
        <f t="shared" si="9"/>
        <v>2</v>
      </c>
      <c r="Y19" s="72">
        <f t="shared" si="11"/>
        <v>10</v>
      </c>
      <c r="Z19" s="73">
        <f t="shared" si="10"/>
        <v>0.76923076923076927</v>
      </c>
      <c r="AA19" s="136" t="s">
        <v>71</v>
      </c>
      <c r="AB19" s="137" t="s">
        <v>72</v>
      </c>
      <c r="AC19" s="138">
        <v>3573</v>
      </c>
      <c r="AD19" s="136" t="s">
        <v>71</v>
      </c>
      <c r="AE19" s="137" t="s">
        <v>72</v>
      </c>
      <c r="AF19" s="138">
        <v>3591</v>
      </c>
      <c r="AG19" s="136" t="s">
        <v>71</v>
      </c>
      <c r="AH19" s="137" t="s">
        <v>72</v>
      </c>
      <c r="AI19" s="139">
        <v>3669</v>
      </c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</row>
    <row r="20" spans="1:84" s="18" customFormat="1" x14ac:dyDescent="0.3">
      <c r="A20" s="20">
        <f t="shared" si="0"/>
        <v>16</v>
      </c>
      <c r="B20" s="82" t="s">
        <v>14</v>
      </c>
      <c r="C20" s="63">
        <v>54</v>
      </c>
      <c r="D20" s="113">
        <v>61</v>
      </c>
      <c r="E20" s="67">
        <f t="shared" si="2"/>
        <v>2</v>
      </c>
      <c r="F20" s="81">
        <v>2796</v>
      </c>
      <c r="G20" s="78">
        <v>2728</v>
      </c>
      <c r="H20" s="68">
        <f t="shared" si="3"/>
        <v>2</v>
      </c>
      <c r="I20" s="64">
        <v>224</v>
      </c>
      <c r="J20" s="126">
        <v>221</v>
      </c>
      <c r="K20" s="69">
        <f t="shared" si="4"/>
        <v>2</v>
      </c>
      <c r="L20" s="130">
        <v>230</v>
      </c>
      <c r="M20" s="128">
        <v>239</v>
      </c>
      <c r="N20" s="70">
        <f t="shared" si="5"/>
        <v>1</v>
      </c>
      <c r="O20" s="145">
        <v>977.33333333333337</v>
      </c>
      <c r="P20" s="98">
        <v>990</v>
      </c>
      <c r="Q20" s="70">
        <f t="shared" si="6"/>
        <v>1</v>
      </c>
      <c r="R20" s="79">
        <v>3147</v>
      </c>
      <c r="S20" s="76">
        <f t="shared" si="7"/>
        <v>1</v>
      </c>
      <c r="T20" s="79">
        <v>86</v>
      </c>
      <c r="U20" s="77">
        <f t="shared" si="8"/>
        <v>1</v>
      </c>
      <c r="V20" s="78">
        <v>779</v>
      </c>
      <c r="W20" s="71">
        <f t="shared" si="1"/>
        <v>12.770491803278688</v>
      </c>
      <c r="X20" s="65">
        <f t="shared" si="9"/>
        <v>2</v>
      </c>
      <c r="Y20" s="72">
        <f t="shared" si="11"/>
        <v>12</v>
      </c>
      <c r="Z20" s="73">
        <f t="shared" si="10"/>
        <v>0.92307692307692313</v>
      </c>
      <c r="AA20" s="136" t="s">
        <v>73</v>
      </c>
      <c r="AB20" s="137" t="s">
        <v>14</v>
      </c>
      <c r="AC20" s="138">
        <v>973</v>
      </c>
      <c r="AD20" s="136" t="s">
        <v>73</v>
      </c>
      <c r="AE20" s="137" t="s">
        <v>14</v>
      </c>
      <c r="AF20" s="138">
        <v>969</v>
      </c>
      <c r="AG20" s="136" t="s">
        <v>73</v>
      </c>
      <c r="AH20" s="137" t="s">
        <v>14</v>
      </c>
      <c r="AI20" s="139">
        <v>990</v>
      </c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</row>
    <row r="21" spans="1:84" s="18" customFormat="1" x14ac:dyDescent="0.3">
      <c r="A21" s="20">
        <f t="shared" si="0"/>
        <v>17</v>
      </c>
      <c r="B21" s="82" t="s">
        <v>15</v>
      </c>
      <c r="C21" s="63">
        <v>21</v>
      </c>
      <c r="D21" s="113">
        <v>22</v>
      </c>
      <c r="E21" s="67">
        <f t="shared" si="2"/>
        <v>2</v>
      </c>
      <c r="F21" s="81">
        <v>805</v>
      </c>
      <c r="G21" s="78">
        <v>805</v>
      </c>
      <c r="H21" s="68">
        <f t="shared" si="3"/>
        <v>2</v>
      </c>
      <c r="I21" s="64">
        <v>50</v>
      </c>
      <c r="J21" s="126">
        <v>50</v>
      </c>
      <c r="K21" s="69">
        <f t="shared" si="4"/>
        <v>2</v>
      </c>
      <c r="L21" s="130">
        <v>50</v>
      </c>
      <c r="M21" s="128">
        <v>50</v>
      </c>
      <c r="N21" s="70">
        <f t="shared" si="5"/>
        <v>1</v>
      </c>
      <c r="O21" s="145">
        <v>288</v>
      </c>
      <c r="P21" s="98">
        <v>288</v>
      </c>
      <c r="Q21" s="70">
        <f t="shared" si="6"/>
        <v>1</v>
      </c>
      <c r="R21" s="79">
        <v>1096</v>
      </c>
      <c r="S21" s="76">
        <f t="shared" si="7"/>
        <v>1</v>
      </c>
      <c r="T21" s="79">
        <v>94</v>
      </c>
      <c r="U21" s="77">
        <f t="shared" si="8"/>
        <v>2</v>
      </c>
      <c r="V21" s="78">
        <v>185</v>
      </c>
      <c r="W21" s="71">
        <f t="shared" si="1"/>
        <v>8.4090909090909083</v>
      </c>
      <c r="X21" s="65">
        <f t="shared" si="9"/>
        <v>2</v>
      </c>
      <c r="Y21" s="72">
        <f t="shared" si="11"/>
        <v>13</v>
      </c>
      <c r="Z21" s="73">
        <f t="shared" si="10"/>
        <v>1</v>
      </c>
      <c r="AA21" s="136" t="s">
        <v>74</v>
      </c>
      <c r="AB21" s="137" t="s">
        <v>15</v>
      </c>
      <c r="AC21" s="138">
        <v>288</v>
      </c>
      <c r="AD21" s="136" t="s">
        <v>74</v>
      </c>
      <c r="AE21" s="137" t="s">
        <v>15</v>
      </c>
      <c r="AF21" s="138">
        <v>288</v>
      </c>
      <c r="AG21" s="136" t="s">
        <v>74</v>
      </c>
      <c r="AH21" s="137" t="s">
        <v>15</v>
      </c>
      <c r="AI21" s="139">
        <v>288</v>
      </c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</row>
    <row r="22" spans="1:84" s="18" customFormat="1" x14ac:dyDescent="0.3">
      <c r="A22" s="20">
        <f t="shared" si="0"/>
        <v>18</v>
      </c>
      <c r="B22" s="82" t="s">
        <v>16</v>
      </c>
      <c r="C22" s="74">
        <v>101</v>
      </c>
      <c r="D22" s="113">
        <v>101</v>
      </c>
      <c r="E22" s="67">
        <f t="shared" si="2"/>
        <v>2</v>
      </c>
      <c r="F22" s="81">
        <v>4099</v>
      </c>
      <c r="G22" s="78">
        <v>4099</v>
      </c>
      <c r="H22" s="68">
        <f t="shared" si="3"/>
        <v>2</v>
      </c>
      <c r="I22" s="64">
        <v>327</v>
      </c>
      <c r="J22" s="126">
        <v>327</v>
      </c>
      <c r="K22" s="69">
        <f t="shared" si="4"/>
        <v>2</v>
      </c>
      <c r="L22" s="130">
        <v>372</v>
      </c>
      <c r="M22" s="128">
        <v>373</v>
      </c>
      <c r="N22" s="70">
        <f t="shared" si="5"/>
        <v>1</v>
      </c>
      <c r="O22" s="145">
        <v>1927.3333333333333</v>
      </c>
      <c r="P22" s="98">
        <v>1932</v>
      </c>
      <c r="Q22" s="70">
        <f t="shared" si="6"/>
        <v>1</v>
      </c>
      <c r="R22" s="79">
        <v>8828</v>
      </c>
      <c r="S22" s="76">
        <f t="shared" si="7"/>
        <v>1</v>
      </c>
      <c r="T22" s="79">
        <v>85</v>
      </c>
      <c r="U22" s="77">
        <f t="shared" si="8"/>
        <v>1</v>
      </c>
      <c r="V22" s="78">
        <v>1286</v>
      </c>
      <c r="W22" s="71">
        <f t="shared" si="1"/>
        <v>12.732673267326733</v>
      </c>
      <c r="X22" s="65">
        <f t="shared" si="9"/>
        <v>2</v>
      </c>
      <c r="Y22" s="72">
        <f t="shared" si="11"/>
        <v>12</v>
      </c>
      <c r="Z22" s="73">
        <f t="shared" si="10"/>
        <v>0.92307692307692313</v>
      </c>
      <c r="AA22" s="136" t="s">
        <v>75</v>
      </c>
      <c r="AB22" s="137" t="s">
        <v>16</v>
      </c>
      <c r="AC22" s="138">
        <v>1920</v>
      </c>
      <c r="AD22" s="136" t="s">
        <v>75</v>
      </c>
      <c r="AE22" s="137" t="s">
        <v>16</v>
      </c>
      <c r="AF22" s="138">
        <v>1930</v>
      </c>
      <c r="AG22" s="136" t="s">
        <v>75</v>
      </c>
      <c r="AH22" s="137" t="s">
        <v>16</v>
      </c>
      <c r="AI22" s="139">
        <v>1932</v>
      </c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</row>
    <row r="23" spans="1:84" s="18" customFormat="1" x14ac:dyDescent="0.3">
      <c r="A23" s="20">
        <f t="shared" si="0"/>
        <v>19</v>
      </c>
      <c r="B23" s="82" t="s">
        <v>17</v>
      </c>
      <c r="C23" s="63">
        <v>31</v>
      </c>
      <c r="D23" s="113">
        <v>37</v>
      </c>
      <c r="E23" s="67">
        <f t="shared" si="2"/>
        <v>2</v>
      </c>
      <c r="F23" s="81">
        <v>1307</v>
      </c>
      <c r="G23" s="78">
        <v>1307</v>
      </c>
      <c r="H23" s="68">
        <f t="shared" si="3"/>
        <v>2</v>
      </c>
      <c r="I23" s="80">
        <v>68</v>
      </c>
      <c r="J23" s="126">
        <v>68</v>
      </c>
      <c r="K23" s="69">
        <f t="shared" si="4"/>
        <v>2</v>
      </c>
      <c r="L23" s="130">
        <v>42</v>
      </c>
      <c r="M23" s="128">
        <v>42</v>
      </c>
      <c r="N23" s="70">
        <f t="shared" si="5"/>
        <v>1</v>
      </c>
      <c r="O23" s="145">
        <v>422</v>
      </c>
      <c r="P23" s="98">
        <v>424</v>
      </c>
      <c r="Q23" s="70">
        <f t="shared" si="6"/>
        <v>1</v>
      </c>
      <c r="R23" s="79">
        <v>2223</v>
      </c>
      <c r="S23" s="76">
        <f t="shared" si="7"/>
        <v>1</v>
      </c>
      <c r="T23" s="79">
        <v>97</v>
      </c>
      <c r="U23" s="77">
        <f t="shared" si="8"/>
        <v>2</v>
      </c>
      <c r="V23" s="78">
        <v>883</v>
      </c>
      <c r="W23" s="71">
        <f t="shared" si="1"/>
        <v>23.864864864864863</v>
      </c>
      <c r="X23" s="65">
        <f t="shared" si="9"/>
        <v>2</v>
      </c>
      <c r="Y23" s="72">
        <f t="shared" si="11"/>
        <v>13</v>
      </c>
      <c r="Z23" s="73">
        <f t="shared" si="10"/>
        <v>1</v>
      </c>
      <c r="AA23" s="136" t="s">
        <v>76</v>
      </c>
      <c r="AB23" s="137" t="s">
        <v>17</v>
      </c>
      <c r="AC23" s="138">
        <v>412</v>
      </c>
      <c r="AD23" s="136" t="s">
        <v>76</v>
      </c>
      <c r="AE23" s="137" t="s">
        <v>17</v>
      </c>
      <c r="AF23" s="138">
        <v>430</v>
      </c>
      <c r="AG23" s="136" t="s">
        <v>76</v>
      </c>
      <c r="AH23" s="137" t="s">
        <v>17</v>
      </c>
      <c r="AI23" s="139">
        <v>424</v>
      </c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</row>
    <row r="24" spans="1:84" s="18" customFormat="1" x14ac:dyDescent="0.3">
      <c r="A24" s="20">
        <f t="shared" si="0"/>
        <v>20</v>
      </c>
      <c r="B24" s="82" t="s">
        <v>18</v>
      </c>
      <c r="C24" s="63">
        <v>62</v>
      </c>
      <c r="D24" s="113">
        <v>62</v>
      </c>
      <c r="E24" s="67">
        <f t="shared" si="2"/>
        <v>2</v>
      </c>
      <c r="F24" s="81">
        <v>2020</v>
      </c>
      <c r="G24" s="78">
        <v>2020</v>
      </c>
      <c r="H24" s="68">
        <f t="shared" si="3"/>
        <v>2</v>
      </c>
      <c r="I24" s="64">
        <v>173</v>
      </c>
      <c r="J24" s="126">
        <v>173</v>
      </c>
      <c r="K24" s="69">
        <f t="shared" si="4"/>
        <v>2</v>
      </c>
      <c r="L24" s="130">
        <v>173</v>
      </c>
      <c r="M24" s="128">
        <v>177</v>
      </c>
      <c r="N24" s="70">
        <f t="shared" si="5"/>
        <v>1</v>
      </c>
      <c r="O24" s="145">
        <v>1056</v>
      </c>
      <c r="P24" s="98">
        <v>1056</v>
      </c>
      <c r="Q24" s="70">
        <f t="shared" si="6"/>
        <v>1</v>
      </c>
      <c r="R24" s="79">
        <v>542</v>
      </c>
      <c r="S24" s="76">
        <f t="shared" si="7"/>
        <v>1</v>
      </c>
      <c r="T24" s="79">
        <v>46</v>
      </c>
      <c r="U24" s="77">
        <f t="shared" si="8"/>
        <v>0</v>
      </c>
      <c r="V24" s="78">
        <v>304</v>
      </c>
      <c r="W24" s="71">
        <f t="shared" si="1"/>
        <v>4.903225806451613</v>
      </c>
      <c r="X24" s="65">
        <f t="shared" si="9"/>
        <v>1</v>
      </c>
      <c r="Y24" s="72">
        <f t="shared" si="11"/>
        <v>10</v>
      </c>
      <c r="Z24" s="73">
        <f t="shared" si="10"/>
        <v>0.76923076923076927</v>
      </c>
      <c r="AA24" s="136" t="s">
        <v>77</v>
      </c>
      <c r="AB24" s="137" t="s">
        <v>18</v>
      </c>
      <c r="AC24" s="138">
        <v>1056</v>
      </c>
      <c r="AD24" s="136" t="s">
        <v>77</v>
      </c>
      <c r="AE24" s="137" t="s">
        <v>18</v>
      </c>
      <c r="AF24" s="138">
        <v>1056</v>
      </c>
      <c r="AG24" s="136" t="s">
        <v>77</v>
      </c>
      <c r="AH24" s="137" t="s">
        <v>18</v>
      </c>
      <c r="AI24" s="139">
        <v>1056</v>
      </c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</row>
    <row r="25" spans="1:84" s="18" customFormat="1" x14ac:dyDescent="0.3">
      <c r="A25" s="20">
        <f t="shared" si="0"/>
        <v>21</v>
      </c>
      <c r="B25" s="82" t="s">
        <v>19</v>
      </c>
      <c r="C25" s="63">
        <v>23</v>
      </c>
      <c r="D25" s="113">
        <v>25</v>
      </c>
      <c r="E25" s="67">
        <f t="shared" si="2"/>
        <v>2</v>
      </c>
      <c r="F25" s="81">
        <v>919</v>
      </c>
      <c r="G25" s="78">
        <v>918</v>
      </c>
      <c r="H25" s="68">
        <f t="shared" si="3"/>
        <v>2</v>
      </c>
      <c r="I25" s="64">
        <v>57</v>
      </c>
      <c r="J25" s="126">
        <v>57</v>
      </c>
      <c r="K25" s="69">
        <f t="shared" si="4"/>
        <v>2</v>
      </c>
      <c r="L25" s="130">
        <v>10</v>
      </c>
      <c r="M25" s="128">
        <v>16</v>
      </c>
      <c r="N25" s="70">
        <f t="shared" si="5"/>
        <v>0</v>
      </c>
      <c r="O25" s="145">
        <v>466.33333333333331</v>
      </c>
      <c r="P25" s="98">
        <v>465</v>
      </c>
      <c r="Q25" s="70">
        <f t="shared" si="6"/>
        <v>1</v>
      </c>
      <c r="R25" s="79">
        <v>569</v>
      </c>
      <c r="S25" s="76">
        <f t="shared" si="7"/>
        <v>1</v>
      </c>
      <c r="T25" s="79">
        <v>100</v>
      </c>
      <c r="U25" s="77">
        <f t="shared" si="8"/>
        <v>2</v>
      </c>
      <c r="V25" s="78">
        <v>784</v>
      </c>
      <c r="W25" s="71">
        <f t="shared" si="1"/>
        <v>31.36</v>
      </c>
      <c r="X25" s="65">
        <f t="shared" si="9"/>
        <v>2</v>
      </c>
      <c r="Y25" s="72">
        <f t="shared" si="11"/>
        <v>12</v>
      </c>
      <c r="Z25" s="73">
        <f t="shared" si="10"/>
        <v>0.92307692307692313</v>
      </c>
      <c r="AA25" s="136" t="s">
        <v>78</v>
      </c>
      <c r="AB25" s="137" t="s">
        <v>19</v>
      </c>
      <c r="AC25" s="138">
        <v>463</v>
      </c>
      <c r="AD25" s="136" t="s">
        <v>78</v>
      </c>
      <c r="AE25" s="137" t="s">
        <v>19</v>
      </c>
      <c r="AF25" s="138">
        <v>471</v>
      </c>
      <c r="AG25" s="136" t="s">
        <v>78</v>
      </c>
      <c r="AH25" s="137" t="s">
        <v>19</v>
      </c>
      <c r="AI25" s="139">
        <v>465</v>
      </c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</row>
    <row r="26" spans="1:84" s="18" customFormat="1" x14ac:dyDescent="0.3">
      <c r="A26" s="20">
        <f t="shared" si="0"/>
        <v>22</v>
      </c>
      <c r="B26" s="82" t="s">
        <v>20</v>
      </c>
      <c r="C26" s="63">
        <v>27</v>
      </c>
      <c r="D26" s="113">
        <v>27</v>
      </c>
      <c r="E26" s="67">
        <f t="shared" si="2"/>
        <v>2</v>
      </c>
      <c r="F26" s="81">
        <v>1330</v>
      </c>
      <c r="G26" s="78">
        <v>1330</v>
      </c>
      <c r="H26" s="68">
        <f t="shared" si="3"/>
        <v>2</v>
      </c>
      <c r="I26" s="64">
        <v>91</v>
      </c>
      <c r="J26" s="126">
        <v>91</v>
      </c>
      <c r="K26" s="69">
        <f t="shared" si="4"/>
        <v>2</v>
      </c>
      <c r="L26" s="130">
        <v>15</v>
      </c>
      <c r="M26" s="128">
        <v>18</v>
      </c>
      <c r="N26" s="70">
        <f t="shared" si="5"/>
        <v>0</v>
      </c>
      <c r="O26" s="145">
        <v>746</v>
      </c>
      <c r="P26" s="98">
        <v>746</v>
      </c>
      <c r="Q26" s="70">
        <f t="shared" si="6"/>
        <v>1</v>
      </c>
      <c r="R26" s="79">
        <v>1004</v>
      </c>
      <c r="S26" s="76">
        <f t="shared" si="7"/>
        <v>1</v>
      </c>
      <c r="T26" s="79">
        <v>94</v>
      </c>
      <c r="U26" s="77">
        <f t="shared" si="8"/>
        <v>2</v>
      </c>
      <c r="V26" s="78">
        <v>114</v>
      </c>
      <c r="W26" s="71">
        <f t="shared" si="1"/>
        <v>4.2222222222222223</v>
      </c>
      <c r="X26" s="65">
        <f t="shared" si="9"/>
        <v>1</v>
      </c>
      <c r="Y26" s="72">
        <f t="shared" si="11"/>
        <v>11</v>
      </c>
      <c r="Z26" s="73">
        <f t="shared" si="10"/>
        <v>0.84615384615384615</v>
      </c>
      <c r="AA26" s="136" t="s">
        <v>79</v>
      </c>
      <c r="AB26" s="137" t="s">
        <v>20</v>
      </c>
      <c r="AC26" s="138">
        <v>746</v>
      </c>
      <c r="AD26" s="136" t="s">
        <v>79</v>
      </c>
      <c r="AE26" s="137" t="s">
        <v>20</v>
      </c>
      <c r="AF26" s="138">
        <v>746</v>
      </c>
      <c r="AG26" s="136" t="s">
        <v>79</v>
      </c>
      <c r="AH26" s="137" t="s">
        <v>20</v>
      </c>
      <c r="AI26" s="139">
        <v>746</v>
      </c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</row>
    <row r="27" spans="1:84" s="18" customFormat="1" x14ac:dyDescent="0.3">
      <c r="A27" s="20">
        <f t="shared" si="0"/>
        <v>23</v>
      </c>
      <c r="B27" s="82" t="s">
        <v>21</v>
      </c>
      <c r="C27" s="63">
        <v>59</v>
      </c>
      <c r="D27" s="113">
        <v>61</v>
      </c>
      <c r="E27" s="67">
        <f t="shared" si="2"/>
        <v>2</v>
      </c>
      <c r="F27" s="81">
        <v>2008</v>
      </c>
      <c r="G27" s="78">
        <v>2124</v>
      </c>
      <c r="H27" s="68">
        <f t="shared" si="3"/>
        <v>2</v>
      </c>
      <c r="I27" s="64">
        <v>145</v>
      </c>
      <c r="J27" s="126">
        <v>147</v>
      </c>
      <c r="K27" s="69">
        <f t="shared" si="4"/>
        <v>2</v>
      </c>
      <c r="L27" s="130">
        <v>55</v>
      </c>
      <c r="M27" s="128">
        <v>59</v>
      </c>
      <c r="N27" s="70">
        <f t="shared" si="5"/>
        <v>1</v>
      </c>
      <c r="O27" s="145">
        <v>1048</v>
      </c>
      <c r="P27" s="98">
        <v>1068</v>
      </c>
      <c r="Q27" s="70">
        <f t="shared" si="6"/>
        <v>1</v>
      </c>
      <c r="R27" s="79">
        <v>872</v>
      </c>
      <c r="S27" s="76">
        <f t="shared" si="7"/>
        <v>1</v>
      </c>
      <c r="T27" s="79">
        <v>72</v>
      </c>
      <c r="U27" s="77">
        <f t="shared" si="8"/>
        <v>0</v>
      </c>
      <c r="V27" s="78">
        <v>235</v>
      </c>
      <c r="W27" s="71">
        <f t="shared" si="1"/>
        <v>3.8524590163934427</v>
      </c>
      <c r="X27" s="65">
        <f t="shared" si="9"/>
        <v>0</v>
      </c>
      <c r="Y27" s="72">
        <f t="shared" si="11"/>
        <v>9</v>
      </c>
      <c r="Z27" s="73">
        <f t="shared" si="10"/>
        <v>0.69230769230769229</v>
      </c>
      <c r="AA27" s="136" t="s">
        <v>80</v>
      </c>
      <c r="AB27" s="137" t="s">
        <v>21</v>
      </c>
      <c r="AC27" s="138">
        <v>1038</v>
      </c>
      <c r="AD27" s="136" t="s">
        <v>80</v>
      </c>
      <c r="AE27" s="137" t="s">
        <v>21</v>
      </c>
      <c r="AF27" s="138">
        <v>1038</v>
      </c>
      <c r="AG27" s="136" t="s">
        <v>80</v>
      </c>
      <c r="AH27" s="137" t="s">
        <v>21</v>
      </c>
      <c r="AI27" s="139">
        <v>1068</v>
      </c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</row>
    <row r="28" spans="1:84" s="18" customFormat="1" x14ac:dyDescent="0.3">
      <c r="A28" s="20">
        <f t="shared" si="0"/>
        <v>24</v>
      </c>
      <c r="B28" s="82" t="s">
        <v>22</v>
      </c>
      <c r="C28" s="63">
        <v>16</v>
      </c>
      <c r="D28" s="113">
        <v>16</v>
      </c>
      <c r="E28" s="67">
        <f t="shared" si="2"/>
        <v>2</v>
      </c>
      <c r="F28" s="81">
        <v>1275</v>
      </c>
      <c r="G28" s="78">
        <v>1224</v>
      </c>
      <c r="H28" s="68">
        <f t="shared" si="3"/>
        <v>2</v>
      </c>
      <c r="I28" s="64">
        <v>87</v>
      </c>
      <c r="J28" s="126">
        <v>83</v>
      </c>
      <c r="K28" s="69">
        <f t="shared" si="4"/>
        <v>2</v>
      </c>
      <c r="L28" s="130">
        <v>18</v>
      </c>
      <c r="M28" s="128">
        <v>26</v>
      </c>
      <c r="N28" s="70">
        <f t="shared" si="5"/>
        <v>0</v>
      </c>
      <c r="O28" s="145">
        <v>430</v>
      </c>
      <c r="P28" s="98">
        <v>430</v>
      </c>
      <c r="Q28" s="70">
        <f t="shared" si="6"/>
        <v>1</v>
      </c>
      <c r="R28" s="79">
        <v>0</v>
      </c>
      <c r="S28" s="76">
        <f t="shared" si="7"/>
        <v>0</v>
      </c>
      <c r="T28" s="79">
        <v>0</v>
      </c>
      <c r="U28" s="77">
        <f t="shared" si="8"/>
        <v>0</v>
      </c>
      <c r="V28" s="78">
        <v>71</v>
      </c>
      <c r="W28" s="71">
        <f t="shared" si="1"/>
        <v>4.4375</v>
      </c>
      <c r="X28" s="65">
        <f t="shared" si="9"/>
        <v>1</v>
      </c>
      <c r="Y28" s="72">
        <f t="shared" si="11"/>
        <v>8</v>
      </c>
      <c r="Z28" s="73">
        <f t="shared" si="10"/>
        <v>0.61538461538461542</v>
      </c>
      <c r="AA28" s="136" t="s">
        <v>81</v>
      </c>
      <c r="AB28" s="137" t="s">
        <v>22</v>
      </c>
      <c r="AC28" s="138">
        <v>430</v>
      </c>
      <c r="AD28" s="136" t="s">
        <v>81</v>
      </c>
      <c r="AE28" s="137" t="s">
        <v>22</v>
      </c>
      <c r="AF28" s="138">
        <v>430</v>
      </c>
      <c r="AG28" s="136" t="s">
        <v>81</v>
      </c>
      <c r="AH28" s="137" t="s">
        <v>22</v>
      </c>
      <c r="AI28" s="139">
        <v>430</v>
      </c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</row>
    <row r="29" spans="1:84" s="18" customFormat="1" x14ac:dyDescent="0.3">
      <c r="A29" s="20">
        <f t="shared" si="0"/>
        <v>25</v>
      </c>
      <c r="B29" s="82" t="s">
        <v>23</v>
      </c>
      <c r="C29" s="63">
        <v>23</v>
      </c>
      <c r="D29" s="113">
        <v>23</v>
      </c>
      <c r="E29" s="67">
        <f t="shared" si="2"/>
        <v>2</v>
      </c>
      <c r="F29" s="81">
        <v>1670</v>
      </c>
      <c r="G29" s="78">
        <v>1670</v>
      </c>
      <c r="H29" s="68">
        <f t="shared" si="3"/>
        <v>2</v>
      </c>
      <c r="I29" s="64">
        <v>97</v>
      </c>
      <c r="J29" s="126">
        <v>97</v>
      </c>
      <c r="K29" s="69">
        <f t="shared" si="4"/>
        <v>2</v>
      </c>
      <c r="L29" s="130">
        <v>16</v>
      </c>
      <c r="M29" s="128">
        <v>16</v>
      </c>
      <c r="N29" s="70">
        <f t="shared" si="5"/>
        <v>1</v>
      </c>
      <c r="O29" s="145">
        <v>643.33333333333337</v>
      </c>
      <c r="P29" s="98">
        <v>642</v>
      </c>
      <c r="Q29" s="70">
        <f t="shared" si="6"/>
        <v>1</v>
      </c>
      <c r="R29" s="79">
        <v>2858</v>
      </c>
      <c r="S29" s="76">
        <f t="shared" si="7"/>
        <v>1</v>
      </c>
      <c r="T29" s="79">
        <v>92</v>
      </c>
      <c r="U29" s="77">
        <f t="shared" si="8"/>
        <v>2</v>
      </c>
      <c r="V29" s="78">
        <v>288</v>
      </c>
      <c r="W29" s="71">
        <f t="shared" si="1"/>
        <v>12.521739130434783</v>
      </c>
      <c r="X29" s="65">
        <f t="shared" si="9"/>
        <v>2</v>
      </c>
      <c r="Y29" s="72">
        <f t="shared" si="11"/>
        <v>13</v>
      </c>
      <c r="Z29" s="73">
        <f t="shared" si="10"/>
        <v>1</v>
      </c>
      <c r="AA29" s="136" t="s">
        <v>82</v>
      </c>
      <c r="AB29" s="137" t="s">
        <v>23</v>
      </c>
      <c r="AC29" s="138">
        <v>644</v>
      </c>
      <c r="AD29" s="136" t="s">
        <v>82</v>
      </c>
      <c r="AE29" s="137" t="s">
        <v>23</v>
      </c>
      <c r="AF29" s="138">
        <v>644</v>
      </c>
      <c r="AG29" s="136" t="s">
        <v>82</v>
      </c>
      <c r="AH29" s="137" t="s">
        <v>23</v>
      </c>
      <c r="AI29" s="139">
        <v>642</v>
      </c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</row>
    <row r="30" spans="1:84" s="18" customFormat="1" x14ac:dyDescent="0.3">
      <c r="A30" s="83">
        <f t="shared" si="0"/>
        <v>26</v>
      </c>
      <c r="B30" s="84" t="s">
        <v>24</v>
      </c>
      <c r="C30" s="85">
        <v>18</v>
      </c>
      <c r="D30" s="114">
        <v>18</v>
      </c>
      <c r="E30" s="86">
        <f t="shared" si="2"/>
        <v>2</v>
      </c>
      <c r="F30" s="87">
        <v>1022</v>
      </c>
      <c r="G30" s="88">
        <v>1061</v>
      </c>
      <c r="H30" s="89">
        <f t="shared" si="3"/>
        <v>2</v>
      </c>
      <c r="I30" s="90">
        <v>58</v>
      </c>
      <c r="J30" s="127">
        <v>58</v>
      </c>
      <c r="K30" s="91">
        <f t="shared" si="4"/>
        <v>2</v>
      </c>
      <c r="L30" s="131">
        <v>11</v>
      </c>
      <c r="M30" s="129">
        <v>12</v>
      </c>
      <c r="N30" s="94">
        <f t="shared" si="5"/>
        <v>1</v>
      </c>
      <c r="O30" s="146">
        <v>275</v>
      </c>
      <c r="P30" s="99">
        <v>292</v>
      </c>
      <c r="Q30" s="94">
        <f t="shared" si="6"/>
        <v>1</v>
      </c>
      <c r="R30" s="92">
        <v>1840</v>
      </c>
      <c r="S30" s="95">
        <f t="shared" si="7"/>
        <v>1</v>
      </c>
      <c r="T30" s="92">
        <v>97</v>
      </c>
      <c r="U30" s="77">
        <f t="shared" si="8"/>
        <v>2</v>
      </c>
      <c r="V30" s="88">
        <v>336</v>
      </c>
      <c r="W30" s="71">
        <f t="shared" si="1"/>
        <v>18.666666666666668</v>
      </c>
      <c r="X30" s="96">
        <f t="shared" si="9"/>
        <v>2</v>
      </c>
      <c r="Y30" s="97">
        <f t="shared" si="11"/>
        <v>13</v>
      </c>
      <c r="Z30" s="73">
        <f t="shared" si="10"/>
        <v>1</v>
      </c>
      <c r="AA30" s="136" t="s">
        <v>83</v>
      </c>
      <c r="AB30" s="137" t="s">
        <v>24</v>
      </c>
      <c r="AC30" s="138">
        <v>286</v>
      </c>
      <c r="AD30" s="136" t="s">
        <v>83</v>
      </c>
      <c r="AE30" s="137" t="s">
        <v>24</v>
      </c>
      <c r="AF30" s="138">
        <v>247</v>
      </c>
      <c r="AG30" s="136" t="s">
        <v>83</v>
      </c>
      <c r="AH30" s="137" t="s">
        <v>24</v>
      </c>
      <c r="AI30" s="139">
        <v>292</v>
      </c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</row>
    <row r="31" spans="1:84" s="18" customFormat="1" x14ac:dyDescent="0.3">
      <c r="A31" s="93">
        <v>27</v>
      </c>
      <c r="B31" s="100" t="s">
        <v>44</v>
      </c>
      <c r="C31" s="102">
        <v>108</v>
      </c>
      <c r="D31" s="115">
        <v>124</v>
      </c>
      <c r="E31" s="105">
        <f t="shared" si="2"/>
        <v>2</v>
      </c>
      <c r="F31" s="101">
        <v>4986</v>
      </c>
      <c r="G31" s="103">
        <v>4979</v>
      </c>
      <c r="H31" s="106">
        <f t="shared" si="3"/>
        <v>2</v>
      </c>
      <c r="I31" s="101">
        <v>291</v>
      </c>
      <c r="J31" s="122">
        <v>291</v>
      </c>
      <c r="K31" s="107">
        <f t="shared" si="4"/>
        <v>2</v>
      </c>
      <c r="L31" s="132">
        <v>66</v>
      </c>
      <c r="M31" s="122">
        <v>69</v>
      </c>
      <c r="N31" s="108">
        <f t="shared" si="5"/>
        <v>1</v>
      </c>
      <c r="O31" s="103">
        <v>972.66666666666663</v>
      </c>
      <c r="P31" s="103">
        <v>974</v>
      </c>
      <c r="Q31" s="109">
        <f t="shared" si="6"/>
        <v>1</v>
      </c>
      <c r="R31" s="103">
        <v>789</v>
      </c>
      <c r="S31" s="110">
        <f t="shared" si="7"/>
        <v>1</v>
      </c>
      <c r="T31" s="104">
        <v>91</v>
      </c>
      <c r="U31" s="77">
        <f t="shared" si="8"/>
        <v>2</v>
      </c>
      <c r="V31" s="103">
        <v>277</v>
      </c>
      <c r="W31" s="71">
        <f t="shared" si="1"/>
        <v>2.2338709677419355</v>
      </c>
      <c r="X31" s="111">
        <f t="shared" si="9"/>
        <v>0</v>
      </c>
      <c r="Y31" s="112">
        <f t="shared" si="11"/>
        <v>11</v>
      </c>
      <c r="Z31" s="73">
        <f t="shared" si="10"/>
        <v>0.84615384615384615</v>
      </c>
      <c r="AA31" s="140" t="s">
        <v>84</v>
      </c>
      <c r="AB31" s="141" t="s">
        <v>44</v>
      </c>
      <c r="AC31" s="142">
        <v>970</v>
      </c>
      <c r="AD31" s="140" t="s">
        <v>84</v>
      </c>
      <c r="AE31" s="141" t="s">
        <v>44</v>
      </c>
      <c r="AF31" s="138">
        <v>974</v>
      </c>
      <c r="AG31" s="140" t="s">
        <v>84</v>
      </c>
      <c r="AH31" s="141" t="s">
        <v>44</v>
      </c>
      <c r="AI31" s="143">
        <v>974</v>
      </c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</row>
    <row r="32" spans="1:84" s="18" customFormat="1" ht="15" customHeight="1" x14ac:dyDescent="0.25">
      <c r="A32" s="22"/>
      <c r="B32" s="116" t="s">
        <v>49</v>
      </c>
      <c r="C32" s="117">
        <f>SUM(C5:C31)</f>
        <v>1668</v>
      </c>
      <c r="D32" s="117">
        <f>SUM(D5:D31)</f>
        <v>1826</v>
      </c>
      <c r="E32" s="117"/>
      <c r="F32" s="117">
        <f>F5+F6+F7+F8+F9+F10+F11+F12+F13+F14+F15+F16+F17+F18+F19+F20+F21+F22+F23+F24+F25+F26+F27+F28+F29+F30+F31</f>
        <v>72070</v>
      </c>
      <c r="G32" s="117">
        <f>SUM(G5:G31)</f>
        <v>74818</v>
      </c>
      <c r="H32" s="117"/>
      <c r="I32" s="117">
        <f>SUM(I5:I31)</f>
        <v>5862</v>
      </c>
      <c r="J32" s="123">
        <f>SUM(J5:J31)</f>
        <v>5834</v>
      </c>
      <c r="K32" s="117"/>
      <c r="L32" s="117">
        <f t="shared" ref="L32:O32" si="12">SUM(L5:L31)</f>
        <v>5405</v>
      </c>
      <c r="M32" s="123">
        <f t="shared" si="12"/>
        <v>6031</v>
      </c>
      <c r="N32" s="117">
        <f t="shared" si="12"/>
        <v>22</v>
      </c>
      <c r="O32" s="117">
        <f t="shared" si="12"/>
        <v>34661.333333333328</v>
      </c>
      <c r="P32" s="117">
        <f>SUM(P5:P31)</f>
        <v>34875</v>
      </c>
      <c r="Q32" s="117"/>
      <c r="R32" s="118">
        <f>SUM(R5:R31)</f>
        <v>81383</v>
      </c>
      <c r="S32" s="119"/>
      <c r="T32" s="119">
        <f>SUM(T5:T31)</f>
        <v>2346</v>
      </c>
      <c r="U32" s="118"/>
      <c r="V32" s="119">
        <f>SUM(V5:V31)</f>
        <v>22404</v>
      </c>
      <c r="W32" s="120"/>
      <c r="X32" s="120"/>
      <c r="Y32" s="120"/>
      <c r="Z32" s="121"/>
      <c r="AA32" s="144"/>
      <c r="AB32" s="144"/>
      <c r="AC32" s="144"/>
      <c r="AD32" s="144"/>
      <c r="AE32" s="144"/>
      <c r="AF32" s="144"/>
      <c r="AG32" s="144"/>
      <c r="AH32" s="144"/>
      <c r="AI32" s="144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</row>
    <row r="33" spans="1:84" s="18" customFormat="1" x14ac:dyDescent="0.25">
      <c r="A33" s="22"/>
      <c r="B33" s="23"/>
      <c r="C33" s="62"/>
      <c r="D33" s="61"/>
      <c r="E33" s="25"/>
      <c r="F33" s="26"/>
      <c r="G33" s="24"/>
      <c r="H33" s="27"/>
      <c r="I33" s="26"/>
      <c r="J33" s="124"/>
      <c r="K33" s="28"/>
      <c r="L33" s="28"/>
      <c r="M33" s="124"/>
      <c r="N33" s="29"/>
      <c r="O33" s="33"/>
      <c r="P33" s="24"/>
      <c r="Q33" s="27"/>
      <c r="R33" s="24"/>
      <c r="S33" s="30"/>
      <c r="T33" s="30"/>
      <c r="U33" s="24"/>
      <c r="V33" s="30"/>
      <c r="W33" s="32"/>
      <c r="X33" s="32"/>
      <c r="Y33" s="32"/>
      <c r="Z33" s="31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</row>
    <row r="34" spans="1:84" s="18" customFormat="1" x14ac:dyDescent="0.25">
      <c r="A34" s="22"/>
      <c r="B34" s="23"/>
      <c r="C34" s="62"/>
      <c r="D34" s="61"/>
      <c r="E34" s="25"/>
      <c r="F34" s="26"/>
      <c r="G34" s="24"/>
      <c r="H34" s="27"/>
      <c r="I34" s="26"/>
      <c r="J34" s="124"/>
      <c r="K34" s="28"/>
      <c r="L34" s="28"/>
      <c r="M34" s="124"/>
      <c r="N34" s="29"/>
      <c r="O34" s="33"/>
      <c r="P34" s="24"/>
      <c r="Q34" s="27"/>
      <c r="R34" s="24"/>
      <c r="S34" s="30"/>
      <c r="T34" s="30"/>
      <c r="U34" s="24"/>
      <c r="V34" s="30"/>
      <c r="W34" s="32"/>
      <c r="X34" s="32"/>
      <c r="Y34" s="32"/>
      <c r="Z34" s="31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</row>
    <row r="35" spans="1:84" s="18" customFormat="1" x14ac:dyDescent="0.25">
      <c r="A35" s="34"/>
      <c r="B35" s="35"/>
      <c r="C35" s="34"/>
      <c r="D35" s="34"/>
      <c r="E35" s="36"/>
      <c r="F35" s="34"/>
      <c r="G35" s="34"/>
      <c r="H35" s="37"/>
      <c r="I35" s="34"/>
      <c r="J35" s="34"/>
      <c r="K35" s="38"/>
      <c r="L35" s="38"/>
      <c r="M35" s="34"/>
      <c r="N35" s="39"/>
      <c r="O35" s="40"/>
      <c r="P35" s="41"/>
      <c r="Q35" s="42"/>
      <c r="S35" s="34"/>
      <c r="T35" s="34"/>
      <c r="V35" s="34"/>
      <c r="W35" s="44"/>
      <c r="X35" s="44"/>
      <c r="Y35" s="44"/>
      <c r="Z35" s="4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</row>
    <row r="36" spans="1:84" s="18" customFormat="1" x14ac:dyDescent="0.25">
      <c r="A36" s="34"/>
      <c r="B36" s="35"/>
      <c r="C36" s="34"/>
      <c r="D36" s="34"/>
      <c r="E36" s="36"/>
      <c r="F36" s="34"/>
      <c r="G36" s="34"/>
      <c r="H36" s="37"/>
      <c r="I36" s="34"/>
      <c r="J36" s="34"/>
      <c r="K36" s="38"/>
      <c r="L36" s="38"/>
      <c r="M36" s="34"/>
      <c r="N36" s="39"/>
      <c r="O36" s="40"/>
      <c r="P36" s="41"/>
      <c r="Q36" s="42"/>
      <c r="S36" s="34"/>
      <c r="T36" s="34"/>
      <c r="V36" s="34"/>
      <c r="W36" s="44"/>
      <c r="X36" s="44"/>
      <c r="Y36" s="44"/>
      <c r="Z36" s="45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</row>
    <row r="37" spans="1:84" s="18" customFormat="1" x14ac:dyDescent="0.25">
      <c r="A37" s="34"/>
      <c r="B37" s="35"/>
      <c r="C37" s="34"/>
      <c r="D37" s="34"/>
      <c r="E37" s="36"/>
      <c r="F37" s="34"/>
      <c r="G37" s="34"/>
      <c r="H37" s="37"/>
      <c r="I37" s="34"/>
      <c r="J37" s="34"/>
      <c r="K37" s="38"/>
      <c r="L37" s="38"/>
      <c r="M37" s="34"/>
      <c r="N37" s="39"/>
      <c r="O37" s="40"/>
      <c r="P37" s="41"/>
      <c r="Q37" s="42"/>
      <c r="V37" s="34"/>
      <c r="W37" s="44"/>
      <c r="X37" s="44"/>
      <c r="Y37" s="44"/>
      <c r="Z37" s="45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</row>
    <row r="38" spans="1:84" s="18" customFormat="1" x14ac:dyDescent="0.25">
      <c r="B38" s="46"/>
      <c r="C38" s="34"/>
      <c r="D38" s="34"/>
      <c r="E38" s="36"/>
      <c r="F38" s="34"/>
      <c r="G38" s="34"/>
      <c r="H38" s="37"/>
      <c r="I38" s="34"/>
      <c r="J38" s="34"/>
      <c r="K38" s="38"/>
      <c r="L38" s="38"/>
      <c r="M38" s="34"/>
      <c r="N38" s="39"/>
      <c r="O38" s="40"/>
      <c r="P38" s="47"/>
      <c r="Q38" s="39"/>
      <c r="V38" s="34"/>
      <c r="W38" s="44"/>
      <c r="X38" s="44"/>
      <c r="Y38" s="44"/>
      <c r="Z38" s="45"/>
      <c r="AA38" s="133"/>
      <c r="AB38" s="133"/>
      <c r="AC38" s="133"/>
      <c r="AD38" s="133"/>
      <c r="AE38" s="133"/>
      <c r="AF38" s="133"/>
      <c r="AG38" s="133"/>
      <c r="AH38" s="133"/>
      <c r="AI38" s="133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</row>
    <row r="39" spans="1:84" s="18" customFormat="1" ht="17.25" x14ac:dyDescent="0.25">
      <c r="B39" s="46"/>
      <c r="C39" s="34"/>
      <c r="D39" s="34"/>
      <c r="E39" s="36"/>
      <c r="F39" s="34"/>
      <c r="G39" s="34"/>
      <c r="H39" s="37"/>
      <c r="I39" s="34"/>
      <c r="J39" s="34"/>
      <c r="K39" s="38"/>
      <c r="L39" s="38"/>
      <c r="M39" s="34"/>
      <c r="N39" s="39"/>
      <c r="P39" s="41"/>
      <c r="Q39" s="42"/>
      <c r="S39" s="34"/>
      <c r="T39" s="34"/>
      <c r="V39" s="34"/>
      <c r="W39" s="44"/>
      <c r="X39" s="44"/>
      <c r="Y39" s="44"/>
      <c r="Z39" s="45"/>
      <c r="AA39" s="150" t="s">
        <v>85</v>
      </c>
      <c r="AB39" s="148"/>
      <c r="AC39" s="148"/>
      <c r="AD39" s="150"/>
      <c r="AE39" s="150"/>
      <c r="AF39" s="150"/>
      <c r="AG39" s="150"/>
      <c r="AH39" s="148"/>
      <c r="AI39" s="148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</row>
    <row r="40" spans="1:84" s="18" customFormat="1" ht="17.25" x14ac:dyDescent="0.25">
      <c r="B40" s="46"/>
      <c r="E40" s="48"/>
      <c r="H40" s="39"/>
      <c r="K40" s="39"/>
      <c r="L40" s="39"/>
      <c r="M40" s="34"/>
      <c r="N40" s="39"/>
      <c r="O40" s="40"/>
      <c r="P40" s="47"/>
      <c r="Q40" s="39"/>
      <c r="W40" s="44"/>
      <c r="X40" s="44"/>
      <c r="Y40" s="44"/>
      <c r="Z40" s="45"/>
      <c r="AA40" s="147" t="s">
        <v>86</v>
      </c>
      <c r="AB40" s="148"/>
      <c r="AC40" s="148"/>
      <c r="AD40" s="147"/>
      <c r="AE40" s="147"/>
      <c r="AF40" s="147"/>
      <c r="AG40" s="147"/>
      <c r="AH40" s="148"/>
      <c r="AI40" s="148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</row>
    <row r="41" spans="1:84" s="18" customFormat="1" ht="18" x14ac:dyDescent="0.25">
      <c r="B41" s="46"/>
      <c r="C41" s="49"/>
      <c r="D41" s="34"/>
      <c r="E41" s="50"/>
      <c r="F41" s="51"/>
      <c r="G41" s="34"/>
      <c r="H41" s="43"/>
      <c r="I41" s="51"/>
      <c r="J41" s="34"/>
      <c r="K41" s="38"/>
      <c r="L41" s="38"/>
      <c r="M41" s="34"/>
      <c r="N41" s="39"/>
      <c r="O41" s="40"/>
      <c r="P41" s="41"/>
      <c r="Q41" s="42"/>
      <c r="Z41" s="39"/>
      <c r="AA41" s="133"/>
      <c r="AB41" s="133"/>
      <c r="AC41" s="133"/>
      <c r="AD41" s="133"/>
      <c r="AE41" s="133"/>
      <c r="AF41" s="133"/>
      <c r="AG41" s="133"/>
      <c r="AH41" s="133"/>
      <c r="AI41" s="133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</row>
    <row r="42" spans="1:84" s="18" customFormat="1" ht="18" x14ac:dyDescent="0.25">
      <c r="B42" s="46"/>
      <c r="C42" s="49"/>
      <c r="D42" s="34"/>
      <c r="E42" s="50"/>
      <c r="F42" s="51"/>
      <c r="G42" s="34"/>
      <c r="H42" s="43"/>
      <c r="I42" s="51"/>
      <c r="J42" s="34"/>
      <c r="K42" s="38"/>
      <c r="L42" s="38"/>
      <c r="M42" s="34"/>
      <c r="N42" s="43"/>
      <c r="O42" s="34"/>
      <c r="P42" s="41"/>
      <c r="Q42" s="42"/>
      <c r="S42" s="34"/>
      <c r="T42" s="34"/>
      <c r="V42" s="34"/>
      <c r="W42" s="44"/>
      <c r="X42" s="44"/>
      <c r="Y42" s="44"/>
      <c r="Z42" s="45"/>
      <c r="AA42" s="133"/>
      <c r="AB42" s="133"/>
      <c r="AC42" s="133"/>
      <c r="AD42" s="133"/>
      <c r="AE42" s="133"/>
      <c r="AF42" s="133"/>
      <c r="AG42" s="133"/>
      <c r="AH42" s="133"/>
      <c r="AI42" s="133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</row>
    <row r="43" spans="1:84" s="18" customFormat="1" x14ac:dyDescent="0.25">
      <c r="B43" s="46"/>
      <c r="E43" s="48"/>
      <c r="H43" s="39"/>
      <c r="K43" s="39"/>
      <c r="L43" s="39"/>
      <c r="M43" s="34"/>
      <c r="N43" s="43"/>
      <c r="O43" s="34"/>
      <c r="P43" s="52"/>
      <c r="Q43" s="37"/>
      <c r="S43" s="34"/>
      <c r="T43" s="34"/>
      <c r="V43" s="34"/>
      <c r="W43" s="44"/>
      <c r="X43" s="44"/>
      <c r="Y43" s="44"/>
      <c r="Z43" s="45"/>
      <c r="AA43" s="133"/>
      <c r="AB43" s="133"/>
      <c r="AC43" s="133"/>
      <c r="AD43" s="133"/>
      <c r="AE43" s="133"/>
      <c r="AF43" s="133"/>
      <c r="AG43" s="133"/>
      <c r="AH43" s="133"/>
      <c r="AI43" s="13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</row>
    <row r="44" spans="1:84" s="18" customFormat="1" ht="18" x14ac:dyDescent="0.25">
      <c r="B44" s="46"/>
      <c r="C44" s="49"/>
      <c r="D44" s="34"/>
      <c r="E44" s="50"/>
      <c r="F44" s="51"/>
      <c r="G44" s="34"/>
      <c r="H44" s="43"/>
      <c r="I44" s="51"/>
      <c r="J44" s="34"/>
      <c r="K44" s="38"/>
      <c r="L44" s="38"/>
      <c r="M44" s="34"/>
      <c r="N44" s="43"/>
      <c r="O44" s="34"/>
      <c r="P44" s="52"/>
      <c r="Q44" s="37"/>
      <c r="S44" s="34"/>
      <c r="T44" s="34"/>
      <c r="V44" s="34"/>
      <c r="W44" s="44"/>
      <c r="X44" s="44"/>
      <c r="Y44" s="44"/>
      <c r="Z44" s="45"/>
      <c r="AA44" s="133"/>
      <c r="AB44" s="133"/>
      <c r="AC44" s="133"/>
      <c r="AD44" s="133"/>
      <c r="AE44" s="133"/>
      <c r="AF44" s="133"/>
      <c r="AG44" s="133"/>
      <c r="AH44" s="133"/>
      <c r="AI44" s="133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</row>
    <row r="45" spans="1:84" s="18" customFormat="1" x14ac:dyDescent="0.3">
      <c r="B45" s="46"/>
      <c r="C45" s="40"/>
      <c r="D45" s="40"/>
      <c r="E45" s="53"/>
      <c r="F45" s="51"/>
      <c r="G45" s="34"/>
      <c r="H45" s="43"/>
      <c r="I45" s="51"/>
      <c r="J45" s="34"/>
      <c r="K45" s="38"/>
      <c r="L45" s="38"/>
      <c r="M45" s="34"/>
      <c r="N45" s="54"/>
      <c r="O45" s="55"/>
      <c r="P45" s="52"/>
      <c r="Q45" s="37"/>
      <c r="S45" s="34"/>
      <c r="T45" s="34"/>
      <c r="V45" s="34"/>
      <c r="W45" s="44"/>
      <c r="X45" s="44"/>
      <c r="Y45" s="44"/>
      <c r="Z45" s="45"/>
      <c r="AA45" s="133"/>
      <c r="AB45" s="133"/>
      <c r="AC45" s="133"/>
      <c r="AD45" s="133"/>
      <c r="AE45" s="133"/>
      <c r="AF45" s="133"/>
      <c r="AG45" s="133"/>
      <c r="AH45" s="133"/>
      <c r="AI45" s="133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</row>
  </sheetData>
  <mergeCells count="13">
    <mergeCell ref="C3:U3"/>
    <mergeCell ref="C1:Z1"/>
    <mergeCell ref="C2:Z2"/>
    <mergeCell ref="Y3:Y4"/>
    <mergeCell ref="Z3:Z4"/>
    <mergeCell ref="V3:X3"/>
    <mergeCell ref="AA40:AC40"/>
    <mergeCell ref="AD40:AF40"/>
    <mergeCell ref="AG40:AI40"/>
    <mergeCell ref="AA1:AI3"/>
    <mergeCell ref="AA39:AC39"/>
    <mergeCell ref="AD39:AF39"/>
    <mergeCell ref="AG39:AI39"/>
  </mergeCells>
  <pageMargins left="0.23622047244094491" right="0.23622047244094491" top="0.15748031496062992" bottom="0.15748031496062992" header="0.31496062992125984" footer="0.31496062992125984"/>
  <pageSetup paperSize="9" scale="80" fitToWidth="2" orientation="landscape" copies="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01.12.2022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Коценко Ольга Георгиевна</dc:creator>
  <cp:lastModifiedBy>Михайличенко Анна Сергеевна</cp:lastModifiedBy>
  <cp:lastPrinted>2022-12-06T10:55:05Z</cp:lastPrinted>
  <dcterms:created xsi:type="dcterms:W3CDTF">2018-02-27T07:53:58Z</dcterms:created>
  <dcterms:modified xsi:type="dcterms:W3CDTF">2022-12-13T08:31:10Z</dcterms:modified>
</cp:coreProperties>
</file>