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270" yWindow="555" windowWidth="21180" windowHeight="9915"/>
  </bookViews>
  <sheets>
    <sheet name="ДО" sheetId="1" r:id="rId1"/>
    <sheet name="Результаты" sheetId="2" r:id="rId2"/>
    <sheet name="Результаты (2)" sheetId="5" r:id="rId3"/>
  </sheets>
  <definedNames>
    <definedName name="_xlnm._FilterDatabase" localSheetId="0" hidden="1">ДО!$A$5:$DP$32</definedName>
    <definedName name="_xlnm._FilterDatabase" localSheetId="1" hidden="1">Результаты!$A$5:$K$5</definedName>
    <definedName name="_xlnm._FilterDatabase" localSheetId="2" hidden="1">'Результаты (2)'!$A$2:$E$2</definedName>
  </definedNames>
  <calcPr calcId="144525"/>
</workbook>
</file>

<file path=xl/calcChain.xml><?xml version="1.0" encoding="utf-8"?>
<calcChain xmlns="http://schemas.openxmlformats.org/spreadsheetml/2006/main">
  <c r="DK34" i="1" l="1"/>
  <c r="DK7" i="1"/>
  <c r="DK8" i="1"/>
  <c r="DK9" i="1"/>
  <c r="DK10" i="1"/>
  <c r="DK11" i="1"/>
  <c r="DK12" i="1"/>
  <c r="DK13" i="1"/>
  <c r="DK14" i="1"/>
  <c r="DK15" i="1"/>
  <c r="DK16" i="1"/>
  <c r="DK17" i="1"/>
  <c r="DK18" i="1"/>
  <c r="DK19" i="1"/>
  <c r="DK20" i="1"/>
  <c r="DK21" i="1"/>
  <c r="DK22" i="1"/>
  <c r="DK23" i="1"/>
  <c r="DK24" i="1"/>
  <c r="DK25" i="1"/>
  <c r="DK26" i="1"/>
  <c r="DK27" i="1"/>
  <c r="DK28" i="1"/>
  <c r="DK29" i="1"/>
  <c r="DK30" i="1"/>
  <c r="DK31" i="1"/>
  <c r="DK32" i="1"/>
  <c r="DK6" i="1"/>
  <c r="DM34" i="1"/>
  <c r="DM7" i="1"/>
  <c r="DM8" i="1"/>
  <c r="DM9" i="1"/>
  <c r="DM10" i="1"/>
  <c r="DM11" i="1"/>
  <c r="DM12" i="1"/>
  <c r="DM13" i="1"/>
  <c r="DM14" i="1"/>
  <c r="DM15" i="1"/>
  <c r="DM16" i="1"/>
  <c r="DM17" i="1"/>
  <c r="DM18" i="1"/>
  <c r="DM19" i="1"/>
  <c r="DM20" i="1"/>
  <c r="DM21" i="1"/>
  <c r="DM22" i="1"/>
  <c r="DM23" i="1"/>
  <c r="DM24" i="1"/>
  <c r="DM25" i="1"/>
  <c r="DM26" i="1"/>
  <c r="DM27" i="1"/>
  <c r="DM28" i="1"/>
  <c r="DM29" i="1"/>
  <c r="DM30" i="1"/>
  <c r="DM31" i="1"/>
  <c r="DM32" i="1"/>
  <c r="DM6" i="1"/>
  <c r="DO34" i="1"/>
  <c r="DO7" i="1"/>
  <c r="DO8" i="1"/>
  <c r="DO9" i="1"/>
  <c r="DO10" i="1"/>
  <c r="DO11" i="1"/>
  <c r="DO12" i="1"/>
  <c r="DO13" i="1"/>
  <c r="DO14" i="1"/>
  <c r="DO15" i="1"/>
  <c r="DO16" i="1"/>
  <c r="DO17" i="1"/>
  <c r="DO18" i="1"/>
  <c r="DO19" i="1"/>
  <c r="DO20" i="1"/>
  <c r="DO21" i="1"/>
  <c r="DO22" i="1"/>
  <c r="DO23" i="1"/>
  <c r="DO24" i="1"/>
  <c r="DO25" i="1"/>
  <c r="DO26" i="1"/>
  <c r="DO27" i="1"/>
  <c r="DO28" i="1"/>
  <c r="DO29" i="1"/>
  <c r="DO30" i="1"/>
  <c r="DO31" i="1"/>
  <c r="DO32" i="1"/>
  <c r="DO6" i="1"/>
  <c r="F4" i="5"/>
  <c r="G4" i="5"/>
  <c r="F5" i="5"/>
  <c r="G5" i="5"/>
  <c r="F6" i="5"/>
  <c r="G6" i="5"/>
  <c r="F7" i="5"/>
  <c r="G7" i="5"/>
  <c r="F8" i="5"/>
  <c r="G8" i="5"/>
  <c r="F9" i="5"/>
  <c r="G9" i="5"/>
  <c r="F10" i="5"/>
  <c r="G10" i="5"/>
  <c r="F11" i="5"/>
  <c r="G11" i="5"/>
  <c r="F12" i="5"/>
  <c r="G12" i="5"/>
  <c r="F13" i="5"/>
  <c r="G13" i="5"/>
  <c r="F14" i="5"/>
  <c r="G14" i="5"/>
  <c r="F15" i="5"/>
  <c r="G15" i="5"/>
  <c r="F16" i="5"/>
  <c r="G16" i="5"/>
  <c r="F17" i="5"/>
  <c r="G17" i="5"/>
  <c r="F18" i="5"/>
  <c r="G18" i="5"/>
  <c r="F19" i="5"/>
  <c r="G19" i="5"/>
  <c r="F20" i="5"/>
  <c r="G20" i="5"/>
  <c r="F21" i="5"/>
  <c r="G21" i="5"/>
  <c r="F22" i="5"/>
  <c r="G22" i="5"/>
  <c r="F23" i="5"/>
  <c r="G23" i="5"/>
  <c r="F24" i="5"/>
  <c r="G24" i="5"/>
  <c r="F25" i="5"/>
  <c r="G25" i="5"/>
  <c r="F26" i="5"/>
  <c r="G26" i="5"/>
  <c r="F27" i="5"/>
  <c r="G27" i="5"/>
  <c r="F28" i="5"/>
  <c r="G28" i="5"/>
  <c r="F29" i="5"/>
  <c r="G29" i="5"/>
  <c r="F30" i="5"/>
  <c r="G30" i="5"/>
  <c r="F31" i="5"/>
  <c r="G31" i="5"/>
  <c r="F32" i="5"/>
  <c r="G32" i="5"/>
  <c r="F33" i="5"/>
  <c r="G33" i="5"/>
  <c r="F34" i="5"/>
  <c r="G34" i="5"/>
  <c r="F35" i="5"/>
  <c r="G35" i="5"/>
  <c r="F36" i="5"/>
  <c r="G36" i="5"/>
  <c r="F37" i="5"/>
  <c r="G37" i="5"/>
  <c r="F38" i="5"/>
  <c r="G38" i="5"/>
  <c r="F39" i="5"/>
  <c r="G39" i="5"/>
  <c r="F40" i="5"/>
  <c r="G40" i="5"/>
  <c r="F41" i="5"/>
  <c r="G41" i="5"/>
  <c r="F42" i="5"/>
  <c r="G42" i="5"/>
  <c r="F43" i="5"/>
  <c r="G43" i="5"/>
  <c r="F44" i="5"/>
  <c r="G44" i="5"/>
  <c r="F45" i="5"/>
  <c r="G45" i="5"/>
  <c r="F46" i="5"/>
  <c r="G46" i="5"/>
  <c r="F47" i="5"/>
  <c r="G47" i="5"/>
  <c r="F48" i="5"/>
  <c r="G48" i="5"/>
  <c r="F49" i="5"/>
  <c r="G49" i="5"/>
  <c r="F50" i="5"/>
  <c r="G50" i="5"/>
  <c r="F51" i="5"/>
  <c r="G51" i="5"/>
  <c r="F52" i="5"/>
  <c r="G52" i="5"/>
  <c r="F53" i="5"/>
  <c r="G53" i="5"/>
  <c r="F54" i="5"/>
  <c r="G54" i="5"/>
  <c r="F55" i="5"/>
  <c r="G55" i="5"/>
  <c r="F56" i="5"/>
  <c r="G56" i="5"/>
  <c r="F57" i="5"/>
  <c r="G57" i="5"/>
  <c r="F58" i="5"/>
  <c r="G58" i="5"/>
  <c r="F59" i="5"/>
  <c r="G59" i="5"/>
  <c r="F60" i="5"/>
  <c r="G60" i="5"/>
  <c r="F61" i="5"/>
  <c r="G61" i="5"/>
  <c r="F62" i="5"/>
  <c r="G62" i="5"/>
  <c r="F63" i="5"/>
  <c r="G63" i="5"/>
  <c r="F64" i="5"/>
  <c r="G64" i="5"/>
  <c r="F65" i="5"/>
  <c r="G65" i="5"/>
  <c r="F66" i="5"/>
  <c r="G66" i="5"/>
  <c r="F67" i="5"/>
  <c r="G67" i="5"/>
  <c r="F68" i="5"/>
  <c r="G68" i="5"/>
  <c r="F69" i="5"/>
  <c r="G69" i="5"/>
  <c r="F70" i="5"/>
  <c r="G70" i="5"/>
  <c r="F71" i="5"/>
  <c r="G71" i="5"/>
  <c r="F72" i="5"/>
  <c r="G72" i="5"/>
  <c r="F73" i="5"/>
  <c r="G73" i="5"/>
  <c r="F74" i="5"/>
  <c r="G74" i="5"/>
  <c r="F75" i="5"/>
  <c r="G75" i="5"/>
  <c r="F76" i="5"/>
  <c r="G76" i="5"/>
  <c r="F77" i="5"/>
  <c r="G77" i="5"/>
  <c r="F78" i="5"/>
  <c r="G78" i="5"/>
  <c r="F79" i="5"/>
  <c r="G79" i="5"/>
  <c r="F80" i="5"/>
  <c r="G80" i="5"/>
  <c r="F81" i="5"/>
  <c r="G81" i="5"/>
  <c r="F82" i="5"/>
  <c r="G82" i="5"/>
  <c r="F83" i="5"/>
  <c r="G83" i="5"/>
  <c r="F84" i="5"/>
  <c r="G84" i="5"/>
  <c r="F85" i="5"/>
  <c r="G85" i="5"/>
  <c r="F86" i="5"/>
  <c r="G86" i="5"/>
  <c r="F87" i="5"/>
  <c r="G87" i="5"/>
  <c r="F88" i="5"/>
  <c r="G88" i="5"/>
  <c r="F89" i="5"/>
  <c r="G89" i="5"/>
  <c r="F90" i="5"/>
  <c r="G90" i="5"/>
  <c r="F91" i="5"/>
  <c r="G91" i="5"/>
  <c r="F92" i="5"/>
  <c r="G92" i="5"/>
  <c r="F93" i="5"/>
  <c r="G93" i="5"/>
  <c r="F94" i="5"/>
  <c r="G94" i="5"/>
  <c r="F95" i="5"/>
  <c r="G95" i="5"/>
  <c r="F96" i="5"/>
  <c r="G96" i="5"/>
  <c r="F97" i="5"/>
  <c r="G97" i="5"/>
  <c r="F98" i="5"/>
  <c r="G98" i="5"/>
  <c r="F99" i="5"/>
  <c r="G99" i="5"/>
  <c r="F100" i="5"/>
  <c r="G100" i="5"/>
  <c r="F101" i="5"/>
  <c r="G101" i="5"/>
  <c r="F102" i="5"/>
  <c r="G102" i="5"/>
  <c r="F103" i="5"/>
  <c r="G103" i="5"/>
  <c r="F104" i="5"/>
  <c r="G104" i="5"/>
  <c r="F105" i="5"/>
  <c r="G105" i="5"/>
  <c r="F106" i="5"/>
  <c r="G106" i="5"/>
  <c r="F107" i="5"/>
  <c r="G107" i="5"/>
  <c r="G3" i="5"/>
  <c r="F3" i="5"/>
  <c r="DF39" i="1" l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DP15" i="1"/>
  <c r="DN15" i="1"/>
  <c r="DL15" i="1"/>
  <c r="DJ15" i="1"/>
  <c r="DI15" i="1"/>
  <c r="DH15" i="1"/>
  <c r="DP21" i="1"/>
  <c r="DN21" i="1"/>
  <c r="DL21" i="1"/>
  <c r="DJ21" i="1"/>
  <c r="DI21" i="1"/>
  <c r="DH21" i="1"/>
  <c r="DP28" i="1"/>
  <c r="DN28" i="1"/>
  <c r="DL28" i="1"/>
  <c r="DJ28" i="1"/>
  <c r="DI28" i="1"/>
  <c r="DH28" i="1"/>
  <c r="DP25" i="1"/>
  <c r="DN25" i="1"/>
  <c r="DL25" i="1"/>
  <c r="DJ25" i="1"/>
  <c r="DI25" i="1"/>
  <c r="DH25" i="1"/>
  <c r="DP9" i="1"/>
  <c r="DN9" i="1"/>
  <c r="DL9" i="1"/>
  <c r="DJ9" i="1"/>
  <c r="DI9" i="1"/>
  <c r="DH9" i="1"/>
  <c r="DP19" i="1"/>
  <c r="DN19" i="1"/>
  <c r="DL19" i="1"/>
  <c r="DJ19" i="1"/>
  <c r="DI19" i="1"/>
  <c r="DH19" i="1"/>
  <c r="DP17" i="1"/>
  <c r="DN17" i="1"/>
  <c r="DL17" i="1"/>
  <c r="DJ17" i="1"/>
  <c r="DI17" i="1"/>
  <c r="DH17" i="1"/>
  <c r="DP23" i="1"/>
  <c r="DN23" i="1"/>
  <c r="DL23" i="1"/>
  <c r="DJ23" i="1"/>
  <c r="DI23" i="1"/>
  <c r="DH23" i="1"/>
  <c r="DP22" i="1"/>
  <c r="DN22" i="1"/>
  <c r="DL22" i="1"/>
  <c r="DJ22" i="1"/>
  <c r="DI22" i="1"/>
  <c r="DH22" i="1"/>
  <c r="DP20" i="1"/>
  <c r="DN20" i="1"/>
  <c r="DL20" i="1"/>
  <c r="DJ20" i="1"/>
  <c r="DI20" i="1"/>
  <c r="DH20" i="1"/>
  <c r="DP30" i="1"/>
  <c r="DN30" i="1"/>
  <c r="DL30" i="1"/>
  <c r="DJ30" i="1"/>
  <c r="DI30" i="1"/>
  <c r="DH30" i="1"/>
  <c r="DP32" i="1"/>
  <c r="DN32" i="1"/>
  <c r="DL32" i="1"/>
  <c r="DJ32" i="1"/>
  <c r="DI32" i="1"/>
  <c r="DH32" i="1"/>
  <c r="DP29" i="1"/>
  <c r="DN29" i="1"/>
  <c r="DL29" i="1"/>
  <c r="DJ29" i="1"/>
  <c r="DI29" i="1"/>
  <c r="DH29" i="1"/>
  <c r="DP14" i="1"/>
  <c r="DN14" i="1"/>
  <c r="DL14" i="1"/>
  <c r="DJ14" i="1"/>
  <c r="DI14" i="1"/>
  <c r="DH14" i="1"/>
  <c r="DP8" i="1"/>
  <c r="DN8" i="1"/>
  <c r="DL8" i="1"/>
  <c r="DJ8" i="1"/>
  <c r="DI8" i="1"/>
  <c r="DH8" i="1"/>
  <c r="DP11" i="1"/>
  <c r="DN11" i="1"/>
  <c r="DL11" i="1"/>
  <c r="DJ11" i="1"/>
  <c r="DI11" i="1"/>
  <c r="DH11" i="1"/>
  <c r="DP24" i="1"/>
  <c r="DN24" i="1"/>
  <c r="DL24" i="1"/>
  <c r="DJ24" i="1"/>
  <c r="DI24" i="1"/>
  <c r="DH24" i="1"/>
  <c r="DP13" i="1"/>
  <c r="DN13" i="1"/>
  <c r="DL13" i="1"/>
  <c r="DJ13" i="1"/>
  <c r="DI13" i="1"/>
  <c r="DH13" i="1"/>
  <c r="DP16" i="1"/>
  <c r="DN16" i="1"/>
  <c r="DL16" i="1"/>
  <c r="DJ16" i="1"/>
  <c r="DI16" i="1"/>
  <c r="DH16" i="1"/>
  <c r="DP10" i="1"/>
  <c r="DN10" i="1"/>
  <c r="DL10" i="1"/>
  <c r="DJ10" i="1"/>
  <c r="DI10" i="1"/>
  <c r="DH10" i="1"/>
  <c r="DP26" i="1"/>
  <c r="DN26" i="1"/>
  <c r="DL26" i="1"/>
  <c r="DJ26" i="1"/>
  <c r="DI26" i="1"/>
  <c r="DH26" i="1"/>
  <c r="DP27" i="1"/>
  <c r="DN27" i="1"/>
  <c r="DL27" i="1"/>
  <c r="DJ27" i="1"/>
  <c r="DI27" i="1"/>
  <c r="DH27" i="1"/>
  <c r="DP6" i="1"/>
  <c r="DN6" i="1"/>
  <c r="DL6" i="1"/>
  <c r="DJ6" i="1"/>
  <c r="DI6" i="1"/>
  <c r="DH6" i="1"/>
  <c r="DP18" i="1"/>
  <c r="DN18" i="1"/>
  <c r="DL18" i="1"/>
  <c r="DJ18" i="1"/>
  <c r="DI18" i="1"/>
  <c r="DH18" i="1"/>
  <c r="DP31" i="1"/>
  <c r="DN31" i="1"/>
  <c r="DL31" i="1"/>
  <c r="DJ31" i="1"/>
  <c r="DI31" i="1"/>
  <c r="DH31" i="1"/>
  <c r="DP12" i="1"/>
  <c r="DN12" i="1"/>
  <c r="DL12" i="1"/>
  <c r="DJ12" i="1"/>
  <c r="DI12" i="1"/>
  <c r="DH12" i="1"/>
  <c r="DP7" i="1"/>
  <c r="DN7" i="1"/>
  <c r="DL7" i="1"/>
  <c r="DJ7" i="1"/>
  <c r="DI7" i="1"/>
  <c r="DH7" i="1"/>
</calcChain>
</file>

<file path=xl/sharedStrings.xml><?xml version="1.0" encoding="utf-8"?>
<sst xmlns="http://schemas.openxmlformats.org/spreadsheetml/2006/main" count="614" uniqueCount="199">
  <si>
    <t>Наименование раздела в меню сайта</t>
  </si>
  <si>
    <t>Сведения об образовательной организации</t>
  </si>
  <si>
    <t>Аттестация педагогических работников</t>
  </si>
  <si>
    <t>Новости</t>
  </si>
  <si>
    <t>Организация учебно-воспитательного процесса</t>
  </si>
  <si>
    <t>Достижения</t>
  </si>
  <si>
    <t>Программа развития</t>
  </si>
  <si>
    <t>Воспитательная работа</t>
  </si>
  <si>
    <t>Информационная безопасность</t>
  </si>
  <si>
    <t>Наш профсоюз</t>
  </si>
  <si>
    <t>Карта сайта</t>
  </si>
  <si>
    <t>Статистика посещения</t>
  </si>
  <si>
    <t>Наименование подраздела</t>
  </si>
  <si>
    <t>Основные сведения</t>
  </si>
  <si>
    <t>Структура и органы управления общеобразовательной организации</t>
  </si>
  <si>
    <t>Документы</t>
  </si>
  <si>
    <t>Документы. Локальные нормативные акты</t>
  </si>
  <si>
    <t>Документы. Результаты самообследования</t>
  </si>
  <si>
    <t>Документы. Противодействие коррупции</t>
  </si>
  <si>
    <t>Документы. Оказание платных образовательных  услуг</t>
  </si>
  <si>
    <t>Документы. Результаты проверок</t>
  </si>
  <si>
    <t>Документы. Обработка персональных данных</t>
  </si>
  <si>
    <t>Образование</t>
  </si>
  <si>
    <t>Образовательные стандарты</t>
  </si>
  <si>
    <t>Руководство. Педагогический состав</t>
  </si>
  <si>
    <t>Материально-техническая оснащенность образовательного процесса</t>
  </si>
  <si>
    <t>Виды материальной поддержки</t>
  </si>
  <si>
    <t>Платные образовательные услуги</t>
  </si>
  <si>
    <t>Финансово-хозяйственная деятельность</t>
  </si>
  <si>
    <t>Вакантные места для приема (перевода)</t>
  </si>
  <si>
    <t>Нормативные документы</t>
  </si>
  <si>
    <t>Аттестация в целях подтверждения соответствия занимаемой должности</t>
  </si>
  <si>
    <t>Результаты профессиональной деятельности аттестуемых в целях установления квалификационной категории</t>
  </si>
  <si>
    <t>Локальные нормативные акты в сфере обеспечения информационной безопасности обучающихся</t>
  </si>
  <si>
    <t>Нормативное регулирование</t>
  </si>
  <si>
    <t>Педагогическим работникам</t>
  </si>
  <si>
    <t>Обучающимся</t>
  </si>
  <si>
    <t>Родителям (законным представителям)</t>
  </si>
  <si>
    <t>Детские безопасные сайты</t>
  </si>
  <si>
    <t>Критерий</t>
  </si>
  <si>
    <t>Полное наименование общеобразовательной организации</t>
  </si>
  <si>
    <t>Краткое наименование общеобразовательной организации</t>
  </si>
  <si>
    <t>Дата создания образовательной организации</t>
  </si>
  <si>
    <t>Учредитель (наименование, место нахождения, график работы, телефон, сайт, e-mail)</t>
  </si>
  <si>
    <t>Адрес образовательной организации и её филиалов (при наличии)</t>
  </si>
  <si>
    <t>Режим и график работы</t>
  </si>
  <si>
    <t>Телефон, факс</t>
  </si>
  <si>
    <t>E-mail</t>
  </si>
  <si>
    <t>Схема проезда</t>
  </si>
  <si>
    <t>Наименования органов управления</t>
  </si>
  <si>
    <t>Положения  об органах управления с приложением копий указанных положений (при их наличии)</t>
  </si>
  <si>
    <t>Наименования структурных подразделений (филиалы и др.)</t>
  </si>
  <si>
    <t>ФИО и должности руководителей структурных подразделений</t>
  </si>
  <si>
    <t>Места нахождения структурных подразделений</t>
  </si>
  <si>
    <t>Адреса официальных сайтов в сети "Интернет" и электронной почты структурных подразделений</t>
  </si>
  <si>
    <t>Сведения о наличии положений о структурных подразделениях, с приложением копий указанных положений (при их наличии)</t>
  </si>
  <si>
    <t>Копия Устава, изменения и дополнения к Уставу</t>
  </si>
  <si>
    <t>Копия лицензии на осуществление образовательной деятельности (с приложениями)</t>
  </si>
  <si>
    <t>Копия плана финансово-хозяйственной деятельности образовательной организации, утвержденного в установленном законодательством РФ порядке, или бюджетные сметы образовательной организации</t>
  </si>
  <si>
    <t>Регламентирующие правила  приема обучающихся</t>
  </si>
  <si>
    <t>Режим занятий обучающихся</t>
  </si>
  <si>
    <t>Формы, периодичность и порядок текущего контроля успеваемости и промежуточной аттестации обучающихся</t>
  </si>
  <si>
    <t>Порядок и основания перевода, отчисления и восстановления обучающихся</t>
  </si>
  <si>
    <t>Порядок оформления возникновения, приостановления и прекращения отношений между образовательной организацией и обучающимися и (или) родителями (законными представителями) несовершеннолетних обучающихся</t>
  </si>
  <si>
    <t>Правила внутреннего распорядка обучающихся</t>
  </si>
  <si>
    <t>Правила внутреннего трудового распорядка</t>
  </si>
  <si>
    <t>Коллективный  договор</t>
  </si>
  <si>
    <t>Положение о сайте образовательной организации</t>
  </si>
  <si>
    <t>Приказы, положения, должностные инструкции</t>
  </si>
  <si>
    <t>Отчёт о результатах самообследования за предшествующий календарный год</t>
  </si>
  <si>
    <t>Наличие доп. показателей самообследования за предшествующий календарный год, необходимых для проведения НОКО</t>
  </si>
  <si>
    <t>Публичный доклад за предшествующий учебный год</t>
  </si>
  <si>
    <t>Горячая линия</t>
  </si>
  <si>
    <t xml:space="preserve">Локальный акт  о порядке пожертвований от граждан и юридических лиц  </t>
  </si>
  <si>
    <t>Ссылка на реквизиты расчетного счета, на который поступают пожертвования</t>
  </si>
  <si>
    <t>Отчет о расходовании пожертвований и целевых взносов физических и юридических лиц</t>
  </si>
  <si>
    <t>Документ о порядке оказания платных образовательных услуг</t>
  </si>
  <si>
    <t>Образец договора об оказании платных образовательных услуг</t>
  </si>
  <si>
    <t>Документ об утверждении стоимости обучения по каждой образовательной программе</t>
  </si>
  <si>
    <t>Предписания органов, осуществляющих государственный контроль (надзор) в сфере образования, отчёты об исполнении таких предписаний</t>
  </si>
  <si>
    <t>Приказ о назначении ответственного  за организацию обработки персональных данных в ОО</t>
  </si>
  <si>
    <t>Правила (положение) обработки персональных данных, утвержденные руководителем ОО</t>
  </si>
  <si>
    <t>Типовая форма согласия на обработку персональных данных работников и обучающихся (воспитанников), в соответствии со ст. 18.1. Федерального закона от 27.07.2006 № 152-ФЗ «О персональных данных»</t>
  </si>
  <si>
    <t>Реализуемые уровни образования</t>
  </si>
  <si>
    <t>Форма получения образования и форма обучения</t>
  </si>
  <si>
    <t>Нормативные сроки обучения</t>
  </si>
  <si>
    <t>Описание  образовательной программы с приложением её копии</t>
  </si>
  <si>
    <t>Информация о реализуемых дополнительных образовательных программах с указанием учебных предметов, курсов, дисциплин (модулей), практики, предусмотренных соответствующей образовательной программой</t>
  </si>
  <si>
    <t>Использование при реализации указанных образовательных программ электронного обучения  и дистанционных образовательных технологий</t>
  </si>
  <si>
    <t>Численность обучающихся по реализуемым дополнительным образовательным программам за счет бюджетных ассигнований федерального бюджета, бюджетов субъектов РФ, местных бюджетов и по договорам об образовании за счет средств фических и (или) юридических лиц</t>
  </si>
  <si>
    <t>Язык, на котором осуществляется образование (обучение)</t>
  </si>
  <si>
    <t>Описание дополнительной образовательной программы с приложением ее копии</t>
  </si>
  <si>
    <t>Учебный план с приложением его копии</t>
  </si>
  <si>
    <t>Календарный учебный график с приложением его копии</t>
  </si>
  <si>
    <t>Методические и иные документы, разработанные образовательной организацией для обеспечения образовательного процесса</t>
  </si>
  <si>
    <t>Информация  ФГОС и об образовательных стандартах с приложением копий или гиперссылок на соответствующие документы на сайте Министерства образования и науки Российской Федерации</t>
  </si>
  <si>
    <t>Фамилия, Имя, Отчество руководителя и его заместителей</t>
  </si>
  <si>
    <t>Должность руководителя, его заместителей</t>
  </si>
  <si>
    <t>Контактные телефоны</t>
  </si>
  <si>
    <t>Адреса электронной почты</t>
  </si>
  <si>
    <t>Фамилия, Имя, Отчество педагогических работников</t>
  </si>
  <si>
    <t>Занимаемая должность (должности)</t>
  </si>
  <si>
    <t>Преподаваемые дисциплины</t>
  </si>
  <si>
    <t>Ученая степень (при наличии), ученое звание (при наличии)</t>
  </si>
  <si>
    <t>Наименование направления подготовки и (или) специальности</t>
  </si>
  <si>
    <t>Данные о повышении квалификации и (или) профессиональной переподготовке (при наличии)</t>
  </si>
  <si>
    <t>Общий стаж работы</t>
  </si>
  <si>
    <t>Стаж работы по специальности</t>
  </si>
  <si>
    <t>Сведения о наличии оборудованных учебных кабинетов, объектов для проведения практических занятий, объектов спорта, средств обучения и воспитания, в том числе приспособленных для использования инвалидами и лицами с ограниченными возможностями здоровья</t>
  </si>
  <si>
    <t>Условия охраны здоровья обучающихся, в том числе инвалидов и лиц с ограниченными возможностями здоровья</t>
  </si>
  <si>
    <t>Доступ в здания образовательной организации инвалидов и лиц с ограниченными возможностями здоровья</t>
  </si>
  <si>
    <t>Доступ к информационным системам и информационно-телекоммуникационным сетям, в том числе приспособленным для использования инвалидами и лицами с ограниченными возможностями здоровья</t>
  </si>
  <si>
    <t>Сведения об электронных образовательных ресурсах, к которым обеспечивается доступ обучающихся, в том числе приспособленные для использования инвалидами и лицами с ограниченными возможностями здоровья (ссылки на информационно-образовательные ресурсы:
 официальный сайт Министерства образования   и   науки   Российской   Федерации http://www.mon.gov.ru;
 федеральный портал «Российское образование» http://www.edu.ru;
 информационная  система  «Единое  окно доступа   к   образовательным   ресурсам» http://windou.edu.ru;
 единая  коллекция  цифровых  образовательных ресурсов http://school-collection.edu.ru;
 федеральный центр информационно-образовательных ресурсов http://fcior.edu.ru)</t>
  </si>
  <si>
    <t>Сведения о специальных технических средствах обучения коллективного и индивидуального пользования для инвалидов и лиц с ограниченными возможностями здоровья</t>
  </si>
  <si>
    <t>Виды материальной поддержки обучающихся</t>
  </si>
  <si>
    <t>Трудоустройство выпускников</t>
  </si>
  <si>
    <t>Гиперссылка на страницу Оказание платных образовательных 1.3. Документы</t>
  </si>
  <si>
    <t xml:space="preserve">Расписание занятий по платным дополнительным образовательным услугам, не относящимся к основным видам деятельности с указанием Ф.И.О. педагогического работника </t>
  </si>
  <si>
    <t>Муниципальное задание на текущий год и отчет о выполнении за прошедший год</t>
  </si>
  <si>
    <t>Поступление и расходование финансовых и материальных средств по итогам финансового года</t>
  </si>
  <si>
    <t>Отчет о финансово-хозяйственной деятельности</t>
  </si>
  <si>
    <t>Порядок приема</t>
  </si>
  <si>
    <t>Перечень необходимых документов для зачисления в образовательную организацию</t>
  </si>
  <si>
    <t>Перечень документов для родителей, необходимых для ознакомления</t>
  </si>
  <si>
    <t>Количество вакантных мест для приема (перевода) по каждой образовательной программе, направлению подготовки</t>
  </si>
  <si>
    <t>Ссылка на официальный сайт ГБОУ ИРО КК http://iro23.ru/attestatsiya-pedagogicheskikh-kadrov/normativnyye-dokumenty</t>
  </si>
  <si>
    <t>Приказ ОО о создании аттестационной комиссии</t>
  </si>
  <si>
    <t>Приказ ОО о проведении аттестации с приложением графика аттестации и списка аттестуемых педагогических работников</t>
  </si>
  <si>
    <t>Список аттестуемых: ФИО, должность, преподаваемый предмет (при необходимости), ссылка для перехода на его персональную страницу</t>
  </si>
  <si>
    <t>Материалы о событиях текущей жизни школы, мероприятиях, проводимых в школе мероприятиях</t>
  </si>
  <si>
    <t>Учебный план</t>
  </si>
  <si>
    <t>Расписание занятий и работы кружков, планы работы, объявления</t>
  </si>
  <si>
    <t>Материалы о достижениях учащихся, педагогических работников</t>
  </si>
  <si>
    <t>Программа, промежуточный и ежегодный анализ результатов реализации Программы</t>
  </si>
  <si>
    <t>Календарный план</t>
  </si>
  <si>
    <t>План мероприятий на текущий учебный год, новости, статьи и сценарии о проведенных культурно-досуговых и спортивно-массовых мероприятиях</t>
  </si>
  <si>
    <t>Копии документов, регламентирующие организацию и работу с персональными данными. Допускается вместо копий размещать гиперссылку на страницу Обработка персональных данных подраздела 1.3. Документы, раздела Сведения об образовательной организации;</t>
  </si>
  <si>
    <t>Планы мероприятий по обеспечению информационной безопасности обучающихся</t>
  </si>
  <si>
    <t>Актуальные сведения о федеральных и региональных законах, письмах органов власти и другие нормативно-правовые документы, регламентирующие обеспечение информационной безопасности несовершеннолетних. Допускается вместо копий размещать гиперссылки на соответствующие документы на сайтах органов государственной власти</t>
  </si>
  <si>
    <t>Методические рекомендации</t>
  </si>
  <si>
    <t>Актуальная информация о мероприятиях, проектах и программах, направленных на повышение информационной грамотности педагогических работников</t>
  </si>
  <si>
    <t>Информационная памятка обучающимся</t>
  </si>
  <si>
    <t>Актуальная информация о мероприятиях, проектах и программах, направленных на повышение информационной грамотности обучающихся</t>
  </si>
  <si>
    <t>Информационная памятка родителям</t>
  </si>
  <si>
    <t>Информация о рекомендуемых к использованию в учебном процессе безопасных сайтах, баннеры безопасных детских сайтов</t>
  </si>
  <si>
    <t>Новости профсоюзного комитета, состав профсоюзного комитета, документы первичной профсоюзной организации, направления работы, это важно знать каждому, фотоотчет о мероприятиях, социальное партнерство, работа с ветеранами</t>
  </si>
  <si>
    <t>Содержание информации во всех разделах сайта и ссылки на все документы</t>
  </si>
  <si>
    <t>Подсчет посещаемости web-сайта</t>
  </si>
  <si>
    <t>Дата</t>
  </si>
  <si>
    <t>ДО</t>
  </si>
  <si>
    <t>Сумма баллов</t>
  </si>
  <si>
    <t>Процент наполненности %</t>
  </si>
  <si>
    <t>Обновленная информация</t>
  </si>
  <si>
    <t>Обновленная информация %</t>
  </si>
  <si>
    <t>Неполная информация</t>
  </si>
  <si>
    <t>Неполная информация %</t>
  </si>
  <si>
    <t xml:space="preserve">Информация отсутствует </t>
  </si>
  <si>
    <t>Информация отсутствует %</t>
  </si>
  <si>
    <t>Сумма критериев</t>
  </si>
  <si>
    <t>04.03.2019</t>
  </si>
  <si>
    <t>МБОУ ДО ДЮЦ</t>
  </si>
  <si>
    <t>26.02.2019</t>
  </si>
  <si>
    <t>МАУ ДО МЭЦ</t>
  </si>
  <si>
    <t>01.03.2019</t>
  </si>
  <si>
    <t>МБОУ ДО ЦРТДЮ</t>
  </si>
  <si>
    <t>05.03.2019</t>
  </si>
  <si>
    <t>МБОУ ДО ДДТ «Созвездие»</t>
  </si>
  <si>
    <t>МАОУДО ЦДТ «Прикубанский»</t>
  </si>
  <si>
    <t>МБОУ ДО ЦТ «Содружество»</t>
  </si>
  <si>
    <t>МБОУ ДО ДШИ «Юбилейная»</t>
  </si>
  <si>
    <t>МАОУ ДО ДШИ «Родник»</t>
  </si>
  <si>
    <t xml:space="preserve">МБУ ДО ЦТР </t>
  </si>
  <si>
    <t>МБУ ДО ДШИ «Овация»</t>
  </si>
  <si>
    <t>06.03.2019</t>
  </si>
  <si>
    <t>МБОУ ДО ЦДТТ «Юный техник»</t>
  </si>
  <si>
    <t>МБОУ ДО ДЦ «Автогородок»</t>
  </si>
  <si>
    <t>МБОУ ДО ДМЦ</t>
  </si>
  <si>
    <t>МБОУ ДО ЦДТТ «Парус»</t>
  </si>
  <si>
    <t>МУ ДО «Малая академия»</t>
  </si>
  <si>
    <t>МБОУ ДО ЦДЮТ</t>
  </si>
  <si>
    <t>МАОУ ЦО ДО «Перспектива»</t>
  </si>
  <si>
    <t>МБОУ ДО ГДЮСШ</t>
  </si>
  <si>
    <t>МБОУ ДО ДЮСШ № 7</t>
  </si>
  <si>
    <t>МБОУ ДО СДЮСШ  № 1</t>
  </si>
  <si>
    <t>МБОУ ДО СШ  № 1</t>
  </si>
  <si>
    <t xml:space="preserve">МАОУ ДО СШ № 6 </t>
  </si>
  <si>
    <t>МБОУ ДО СШ № 8</t>
  </si>
  <si>
    <t>МБОУ ДО ДЮСШ № 2</t>
  </si>
  <si>
    <t>МБОУ ДО СШ № 4</t>
  </si>
  <si>
    <t>МБОУ ДО СШ № 3</t>
  </si>
  <si>
    <t>МБОУ ДО СШ «Юбилейная»</t>
  </si>
  <si>
    <t>% Обновленная информация</t>
  </si>
  <si>
    <t>% Неполная информация</t>
  </si>
  <si>
    <t>Информация отсутствует</t>
  </si>
  <si>
    <t>% Информация отсутствует</t>
  </si>
  <si>
    <t>Кол-во ОО с 
обновленной  информация</t>
  </si>
  <si>
    <t>% обновленной  
информации</t>
  </si>
  <si>
    <t>Кол-во ОО с отсутствующей 
или не соответствующей требованиям  Положения информацией</t>
  </si>
  <si>
    <t xml:space="preserve">% отсутствующей
 или не соответствующей требованиям  Положения информации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</si>
</sst>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2" fillId="0" borderId="2" xfId="0" applyFont="1" applyBorder="1" applyAlignment="1">
      <alignment horizontal="center" vertical="center" textRotation="90" wrapText="1"/>
    </xf>
    <xf numFmtId="0" fontId="2" fillId="3" borderId="0" xfId="0" applyFont="1" applyFill="1" applyBorder="1" applyAlignment="1">
      <alignment horizontal="center" vertical="center" textRotation="90"/>
    </xf>
    <xf numFmtId="10" fontId="2" fillId="0" borderId="0" xfId="0" applyNumberFormat="1" applyFont="1"/>
    <xf numFmtId="10" fontId="2" fillId="8" borderId="2" xfId="0" applyNumberFormat="1" applyFont="1" applyFill="1" applyBorder="1"/>
    <xf numFmtId="10" fontId="2" fillId="9" borderId="0" xfId="0" applyNumberFormat="1" applyFont="1" applyFill="1"/>
    <xf numFmtId="10" fontId="2" fillId="9" borderId="2" xfId="0" applyNumberFormat="1" applyFont="1" applyFill="1" applyBorder="1"/>
    <xf numFmtId="0" fontId="2" fillId="4" borderId="6" xfId="0" applyFont="1" applyFill="1" applyBorder="1"/>
    <xf numFmtId="10" fontId="2" fillId="4" borderId="6" xfId="0" applyNumberFormat="1" applyFont="1" applyFill="1" applyBorder="1"/>
    <xf numFmtId="0" fontId="2" fillId="5" borderId="6" xfId="0" applyFont="1" applyFill="1" applyBorder="1"/>
    <xf numFmtId="10" fontId="2" fillId="5" borderId="6" xfId="0" applyNumberFormat="1" applyFont="1" applyFill="1" applyBorder="1"/>
    <xf numFmtId="0" fontId="2" fillId="6" borderId="6" xfId="0" applyFont="1" applyFill="1" applyBorder="1"/>
    <xf numFmtId="10" fontId="2" fillId="6" borderId="6" xfId="0" applyNumberFormat="1" applyFont="1" applyFill="1" applyBorder="1"/>
    <xf numFmtId="0" fontId="2" fillId="7" borderId="6" xfId="0" applyFont="1" applyFill="1" applyBorder="1"/>
    <xf numFmtId="10" fontId="2" fillId="7" borderId="6" xfId="0" applyNumberFormat="1" applyFont="1" applyFill="1" applyBorder="1"/>
    <xf numFmtId="0" fontId="2" fillId="0" borderId="6" xfId="0" applyFont="1" applyBorder="1"/>
    <xf numFmtId="0" fontId="2" fillId="4" borderId="1" xfId="0" applyFont="1" applyFill="1" applyBorder="1"/>
    <xf numFmtId="10" fontId="2" fillId="4" borderId="1" xfId="0" applyNumberFormat="1" applyFont="1" applyFill="1" applyBorder="1"/>
    <xf numFmtId="0" fontId="2" fillId="5" borderId="1" xfId="0" applyFont="1" applyFill="1" applyBorder="1"/>
    <xf numFmtId="10" fontId="2" fillId="5" borderId="1" xfId="0" applyNumberFormat="1" applyFont="1" applyFill="1" applyBorder="1"/>
    <xf numFmtId="0" fontId="2" fillId="6" borderId="1" xfId="0" applyFont="1" applyFill="1" applyBorder="1"/>
    <xf numFmtId="10" fontId="2" fillId="6" borderId="1" xfId="0" applyNumberFormat="1" applyFont="1" applyFill="1" applyBorder="1"/>
    <xf numFmtId="0" fontId="2" fillId="7" borderId="1" xfId="0" applyFont="1" applyFill="1" applyBorder="1"/>
    <xf numFmtId="10" fontId="2" fillId="7" borderId="1" xfId="0" applyNumberFormat="1" applyFont="1" applyFill="1" applyBorder="1"/>
    <xf numFmtId="0" fontId="2" fillId="0" borderId="1" xfId="0" applyFont="1" applyBorder="1"/>
    <xf numFmtId="0" fontId="1" fillId="10" borderId="2" xfId="0" applyFont="1" applyFill="1" applyBorder="1" applyAlignment="1">
      <alignment horizontal="center"/>
    </xf>
    <xf numFmtId="0" fontId="2" fillId="11" borderId="2" xfId="0" applyFont="1" applyFill="1" applyBorder="1"/>
    <xf numFmtId="10" fontId="2" fillId="11" borderId="2" xfId="0" applyNumberFormat="1" applyFont="1" applyFill="1" applyBorder="1"/>
    <xf numFmtId="0" fontId="2" fillId="0" borderId="2" xfId="0" applyFont="1" applyBorder="1"/>
    <xf numFmtId="0" fontId="2" fillId="5" borderId="2" xfId="0" applyFont="1" applyFill="1" applyBorder="1"/>
    <xf numFmtId="10" fontId="2" fillId="5" borderId="2" xfId="0" applyNumberFormat="1" applyFont="1" applyFill="1" applyBorder="1"/>
    <xf numFmtId="0" fontId="2" fillId="7" borderId="2" xfId="0" applyFont="1" applyFill="1" applyBorder="1"/>
    <xf numFmtId="10" fontId="2" fillId="7" borderId="2" xfId="0" applyNumberFormat="1" applyFont="1" applyFill="1" applyBorder="1"/>
    <xf numFmtId="0" fontId="2" fillId="5" borderId="2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10" fontId="2" fillId="12" borderId="0" xfId="0" applyNumberFormat="1" applyFont="1" applyFill="1"/>
    <xf numFmtId="14" fontId="1" fillId="1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 vertical="center"/>
    </xf>
    <xf numFmtId="0" fontId="2" fillId="5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horizontal="center" vertical="center" wrapText="1"/>
    </xf>
    <xf numFmtId="0" fontId="1" fillId="13" borderId="2" xfId="0" applyFont="1" applyFill="1" applyBorder="1"/>
    <xf numFmtId="0" fontId="2" fillId="13" borderId="2" xfId="0" applyFont="1" applyFill="1" applyBorder="1"/>
    <xf numFmtId="10" fontId="2" fillId="13" borderId="2" xfId="0" applyNumberFormat="1" applyFont="1" applyFill="1" applyBorder="1"/>
    <xf numFmtId="0" fontId="2" fillId="6" borderId="2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textRotation="90"/>
    </xf>
    <xf numFmtId="0" fontId="2" fillId="7" borderId="2" xfId="0" applyFont="1" applyFill="1" applyBorder="1" applyAlignment="1">
      <alignment horizontal="center" vertical="center" textRotation="90"/>
    </xf>
    <xf numFmtId="0" fontId="2" fillId="4" borderId="2" xfId="0" applyFont="1" applyFill="1" applyBorder="1" applyAlignment="1">
      <alignment horizontal="center" vertical="center" textRotation="90"/>
    </xf>
    <xf numFmtId="0" fontId="2" fillId="5" borderId="2" xfId="0" applyFont="1" applyFill="1" applyBorder="1" applyAlignment="1">
      <alignment horizontal="center" vertical="center" textRotation="90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39"/>
  <sheetViews>
    <sheetView tabSelected="1" zoomScale="80" zoomScaleNormal="80" workbookViewId="0">
      <pane xSplit="2" ySplit="4" topLeftCell="C5" activePane="bottomRight" state="frozen"/>
      <selection pane="topRight"/>
      <selection pane="bottomLeft"/>
      <selection pane="bottomRight" activeCell="DK34" sqref="DK34"/>
    </sheetView>
  </sheetViews>
  <sheetFormatPr defaultRowHeight="15.75" x14ac:dyDescent="0.25"/>
  <cols>
    <col min="1" max="1" width="18" style="1" customWidth="1"/>
    <col min="2" max="2" width="30" style="1" customWidth="1"/>
    <col min="3" max="4" width="8.33203125" style="1" bestFit="1" customWidth="1"/>
    <col min="5" max="5" width="7.33203125" style="1" bestFit="1" customWidth="1"/>
    <col min="6" max="6" width="7.88671875" style="1" bestFit="1" customWidth="1"/>
    <col min="7" max="7" width="8.33203125" style="1" bestFit="1" customWidth="1"/>
    <col min="8" max="8" width="7.33203125" style="1" bestFit="1" customWidth="1"/>
    <col min="9" max="11" width="8.33203125" style="1" bestFit="1" customWidth="1"/>
    <col min="12" max="12" width="7.33203125" style="1" bestFit="1" customWidth="1"/>
    <col min="13" max="13" width="7.88671875" style="1" bestFit="1" customWidth="1"/>
    <col min="14" max="16" width="7.33203125" style="1" bestFit="1" customWidth="1"/>
    <col min="17" max="17" width="7.88671875" style="1" bestFit="1" customWidth="1"/>
    <col min="18" max="18" width="10.21875" style="1" bestFit="1" customWidth="1"/>
    <col min="19" max="19" width="7.33203125" style="1" bestFit="1" customWidth="1"/>
    <col min="20" max="20" width="7.88671875" style="1" bestFit="1" customWidth="1"/>
    <col min="21" max="21" width="17.33203125" style="1" bestFit="1" customWidth="1"/>
    <col min="22" max="23" width="7.33203125" style="1" bestFit="1" customWidth="1"/>
    <col min="24" max="24" width="10.21875" style="1" bestFit="1" customWidth="1"/>
    <col min="25" max="25" width="7.88671875" style="1" bestFit="1" customWidth="1"/>
    <col min="26" max="26" width="17.33203125" style="1" bestFit="1" customWidth="1"/>
    <col min="27" max="28" width="7.33203125" style="1" bestFit="1" customWidth="1"/>
    <col min="29" max="29" width="8" style="1" bestFit="1" customWidth="1"/>
    <col min="30" max="31" width="7.33203125" style="1" bestFit="1" customWidth="1"/>
    <col min="32" max="32" width="7.88671875" style="1" bestFit="1" customWidth="1"/>
    <col min="33" max="33" width="10.21875" style="1" bestFit="1" customWidth="1"/>
    <col min="34" max="34" width="7.33203125" style="1" bestFit="1" customWidth="1"/>
    <col min="35" max="35" width="8.33203125" style="1" bestFit="1" customWidth="1"/>
    <col min="36" max="38" width="7.88671875" style="1" bestFit="1" customWidth="1"/>
    <col min="39" max="40" width="7.33203125" style="1" bestFit="1" customWidth="1"/>
    <col min="41" max="41" width="7.5546875" style="1" bestFit="1" customWidth="1"/>
    <col min="42" max="42" width="20.5546875" style="1" bestFit="1" customWidth="1"/>
    <col min="43" max="44" width="7.88671875" style="1" bestFit="1" customWidth="1"/>
    <col min="45" max="45" width="17" style="1" bestFit="1" customWidth="1"/>
    <col min="46" max="46" width="7.33203125" style="1" bestFit="1" customWidth="1"/>
    <col min="47" max="47" width="8.33203125" style="1" bestFit="1" customWidth="1"/>
    <col min="48" max="48" width="7.33203125" style="1" bestFit="1" customWidth="1"/>
    <col min="49" max="49" width="7.5546875" style="1" bestFit="1" customWidth="1"/>
    <col min="50" max="50" width="18.6640625" style="1" bestFit="1" customWidth="1"/>
    <col min="51" max="51" width="12" style="1" bestFit="1" customWidth="1"/>
    <col min="52" max="52" width="20.88671875" style="1" bestFit="1" customWidth="1"/>
    <col min="53" max="53" width="8" style="1" bestFit="1" customWidth="1"/>
    <col min="54" max="54" width="7.5546875" style="1" bestFit="1" customWidth="1"/>
    <col min="55" max="56" width="7" style="1" bestFit="1" customWidth="1"/>
    <col min="57" max="57" width="9.77734375" style="1" bestFit="1" customWidth="1"/>
    <col min="58" max="58" width="24" style="1" customWidth="1"/>
    <col min="59" max="60" width="8.33203125" style="1" bestFit="1" customWidth="1"/>
    <col min="61" max="67" width="7.33203125" style="1" bestFit="1" customWidth="1"/>
    <col min="68" max="68" width="9.77734375" style="1" bestFit="1" customWidth="1"/>
    <col min="69" max="70" width="7.33203125" style="1" bestFit="1" customWidth="1"/>
    <col min="71" max="71" width="23.109375" style="1" bestFit="1" customWidth="1"/>
    <col min="72" max="73" width="9.77734375" style="1" bestFit="1" customWidth="1"/>
    <col min="74" max="74" width="16.44140625" style="1" bestFit="1" customWidth="1"/>
    <col min="75" max="75" width="49.77734375" style="1" bestFit="1" customWidth="1"/>
    <col min="76" max="76" width="14.21875" style="1" bestFit="1" customWidth="1"/>
    <col min="77" max="78" width="8.21875" style="1" customWidth="1"/>
    <col min="79" max="79" width="7.5546875" style="1" bestFit="1" customWidth="1"/>
    <col min="80" max="80" width="12" style="1" bestFit="1" customWidth="1"/>
    <col min="81" max="81" width="8.6640625" style="1" customWidth="1"/>
    <col min="82" max="82" width="7.5546875" style="1" bestFit="1" customWidth="1"/>
    <col min="83" max="83" width="8.21875" style="1" customWidth="1"/>
    <col min="84" max="84" width="8.77734375" style="1" customWidth="1"/>
    <col min="85" max="85" width="7.5546875" style="1" bestFit="1" customWidth="1"/>
    <col min="86" max="86" width="8.44140625" style="1" customWidth="1"/>
    <col min="87" max="87" width="7.5546875" style="1" bestFit="1" customWidth="1"/>
    <col min="88" max="88" width="21.88671875" style="1" bestFit="1" customWidth="1"/>
    <col min="89" max="89" width="10.21875" style="1" customWidth="1"/>
    <col min="90" max="90" width="12.21875" style="1" customWidth="1"/>
    <col min="91" max="91" width="28" style="1" customWidth="1"/>
    <col min="92" max="92" width="7.77734375" style="1" bestFit="1" customWidth="1"/>
    <col min="93" max="93" width="10" style="1" customWidth="1"/>
    <col min="94" max="94" width="10.88671875" style="1" customWidth="1"/>
    <col min="95" max="95" width="10.6640625" style="1" bestFit="1" customWidth="1"/>
    <col min="96" max="96" width="18.33203125" style="1" bestFit="1" customWidth="1"/>
    <col min="97" max="97" width="8.109375" style="1" customWidth="1"/>
    <col min="98" max="98" width="9.77734375" style="1" bestFit="1" customWidth="1"/>
    <col min="99" max="99" width="18.6640625" style="1" bestFit="1" customWidth="1"/>
    <col min="100" max="100" width="7.5546875" style="1" bestFit="1" customWidth="1"/>
    <col min="101" max="101" width="23.109375" style="1" bestFit="1" customWidth="1"/>
    <col min="102" max="102" width="8.109375" style="1" customWidth="1"/>
    <col min="103" max="103" width="9.77734375" style="1" bestFit="1" customWidth="1"/>
    <col min="104" max="104" width="8.44140625" style="1" customWidth="1"/>
    <col min="105" max="105" width="9.77734375" style="1" bestFit="1" customWidth="1"/>
    <col min="106" max="106" width="19.109375" style="1" bestFit="1" customWidth="1"/>
    <col min="107" max="107" width="23.44140625" style="1" bestFit="1" customWidth="1"/>
    <col min="108" max="108" width="16.44140625" style="1" bestFit="1" customWidth="1"/>
    <col min="109" max="109" width="10.77734375" style="1" bestFit="1" customWidth="1"/>
    <col min="110" max="110" width="19.5546875" style="1" bestFit="1" customWidth="1"/>
    <col min="111" max="111" width="5" style="1" customWidth="1"/>
    <col min="112" max="112" width="5.6640625" style="1" customWidth="1"/>
    <col min="113" max="113" width="8.109375" style="1" customWidth="1"/>
    <col min="114" max="114" width="5.33203125" style="1" customWidth="1"/>
    <col min="115" max="115" width="9" style="1" customWidth="1"/>
    <col min="116" max="116" width="5.44140625" style="1" customWidth="1"/>
    <col min="117" max="117" width="7.88671875" style="1" customWidth="1"/>
    <col min="118" max="118" width="6.21875" style="1" customWidth="1"/>
    <col min="119" max="119" width="7.88671875" style="1" customWidth="1"/>
    <col min="120" max="120" width="5.44140625" style="1" customWidth="1"/>
    <col min="121" max="16384" width="8.88671875" style="1"/>
  </cols>
  <sheetData>
    <row r="1" spans="1:120" s="8" customFormat="1" ht="36" customHeight="1" x14ac:dyDescent="0.25">
      <c r="A1" s="59" t="s">
        <v>0</v>
      </c>
      <c r="B1" s="59"/>
      <c r="C1" s="59" t="s">
        <v>1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59"/>
      <c r="BP1" s="59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 t="s">
        <v>2</v>
      </c>
      <c r="CK1" s="59"/>
      <c r="CL1" s="59"/>
      <c r="CM1" s="59"/>
      <c r="CN1" s="6" t="s">
        <v>3</v>
      </c>
      <c r="CO1" s="59" t="s">
        <v>4</v>
      </c>
      <c r="CP1" s="59"/>
      <c r="CQ1" s="6" t="s">
        <v>5</v>
      </c>
      <c r="CR1" s="6" t="s">
        <v>6</v>
      </c>
      <c r="CS1" s="59" t="s">
        <v>7</v>
      </c>
      <c r="CT1" s="59"/>
      <c r="CU1" s="59" t="s">
        <v>8</v>
      </c>
      <c r="CV1" s="59"/>
      <c r="CW1" s="59"/>
      <c r="CX1" s="59"/>
      <c r="CY1" s="59"/>
      <c r="CZ1" s="59"/>
      <c r="DA1" s="59"/>
      <c r="DB1" s="59"/>
      <c r="DC1" s="59"/>
      <c r="DD1" s="6" t="s">
        <v>9</v>
      </c>
      <c r="DE1" s="6" t="s">
        <v>10</v>
      </c>
      <c r="DF1" s="6" t="s">
        <v>11</v>
      </c>
      <c r="DG1" s="7"/>
      <c r="DH1" s="7"/>
      <c r="DI1" s="7"/>
      <c r="DJ1" s="7"/>
      <c r="DK1" s="7"/>
      <c r="DL1" s="7"/>
      <c r="DM1" s="7"/>
      <c r="DN1" s="7"/>
      <c r="DO1" s="7"/>
      <c r="DP1" s="7"/>
    </row>
    <row r="2" spans="1:120" s="8" customFormat="1" ht="66" customHeight="1" x14ac:dyDescent="0.25">
      <c r="A2" s="59" t="s">
        <v>12</v>
      </c>
      <c r="B2" s="59"/>
      <c r="C2" s="59" t="s">
        <v>13</v>
      </c>
      <c r="D2" s="59"/>
      <c r="E2" s="59"/>
      <c r="F2" s="59"/>
      <c r="G2" s="59"/>
      <c r="H2" s="59"/>
      <c r="I2" s="59"/>
      <c r="J2" s="59"/>
      <c r="K2" s="59"/>
      <c r="L2" s="60" t="s">
        <v>14</v>
      </c>
      <c r="M2" s="61"/>
      <c r="N2" s="61"/>
      <c r="O2" s="61"/>
      <c r="P2" s="61"/>
      <c r="Q2" s="61"/>
      <c r="R2" s="62"/>
      <c r="S2" s="59" t="s">
        <v>15</v>
      </c>
      <c r="T2" s="59"/>
      <c r="U2" s="59"/>
      <c r="V2" s="60" t="s">
        <v>16</v>
      </c>
      <c r="W2" s="61"/>
      <c r="X2" s="61"/>
      <c r="Y2" s="61"/>
      <c r="Z2" s="61"/>
      <c r="AA2" s="61"/>
      <c r="AB2" s="61"/>
      <c r="AC2" s="61"/>
      <c r="AD2" s="61"/>
      <c r="AE2" s="62"/>
      <c r="AF2" s="59" t="s">
        <v>17</v>
      </c>
      <c r="AG2" s="59"/>
      <c r="AH2" s="59"/>
      <c r="AI2" s="59" t="s">
        <v>18</v>
      </c>
      <c r="AJ2" s="59"/>
      <c r="AK2" s="59"/>
      <c r="AL2" s="59"/>
      <c r="AM2" s="59" t="s">
        <v>19</v>
      </c>
      <c r="AN2" s="59"/>
      <c r="AO2" s="59"/>
      <c r="AP2" s="6" t="s">
        <v>20</v>
      </c>
      <c r="AQ2" s="59" t="s">
        <v>21</v>
      </c>
      <c r="AR2" s="59"/>
      <c r="AS2" s="59"/>
      <c r="AT2" s="60" t="s">
        <v>22</v>
      </c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2"/>
      <c r="BF2" s="6" t="s">
        <v>23</v>
      </c>
      <c r="BG2" s="60" t="s">
        <v>24</v>
      </c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2"/>
      <c r="BS2" s="59" t="s">
        <v>25</v>
      </c>
      <c r="BT2" s="59"/>
      <c r="BU2" s="59"/>
      <c r="BV2" s="59"/>
      <c r="BW2" s="59"/>
      <c r="BX2" s="59"/>
      <c r="BY2" s="59" t="s">
        <v>26</v>
      </c>
      <c r="BZ2" s="59"/>
      <c r="CA2" s="59" t="s">
        <v>27</v>
      </c>
      <c r="CB2" s="59"/>
      <c r="CC2" s="59" t="s">
        <v>28</v>
      </c>
      <c r="CD2" s="59"/>
      <c r="CE2" s="59"/>
      <c r="CF2" s="59" t="s">
        <v>29</v>
      </c>
      <c r="CG2" s="59"/>
      <c r="CH2" s="59"/>
      <c r="CI2" s="59"/>
      <c r="CJ2" s="59" t="s">
        <v>30</v>
      </c>
      <c r="CK2" s="59" t="s">
        <v>31</v>
      </c>
      <c r="CL2" s="59"/>
      <c r="CM2" s="59" t="s">
        <v>32</v>
      </c>
      <c r="CN2" s="6"/>
      <c r="CO2" s="6"/>
      <c r="CP2" s="6"/>
      <c r="CQ2" s="6"/>
      <c r="CR2" s="6"/>
      <c r="CS2" s="59"/>
      <c r="CT2" s="59"/>
      <c r="CU2" s="59" t="s">
        <v>33</v>
      </c>
      <c r="CV2" s="59"/>
      <c r="CW2" s="6" t="s">
        <v>34</v>
      </c>
      <c r="CX2" s="59" t="s">
        <v>35</v>
      </c>
      <c r="CY2" s="59"/>
      <c r="CZ2" s="59" t="s">
        <v>36</v>
      </c>
      <c r="DA2" s="59"/>
      <c r="DB2" s="6" t="s">
        <v>37</v>
      </c>
      <c r="DC2" s="6" t="s">
        <v>38</v>
      </c>
      <c r="DD2" s="6"/>
      <c r="DE2" s="6"/>
      <c r="DF2" s="6"/>
      <c r="DG2" s="7"/>
      <c r="DH2" s="7"/>
      <c r="DI2" s="7"/>
      <c r="DJ2" s="7"/>
      <c r="DK2" s="7"/>
      <c r="DL2" s="7"/>
      <c r="DM2" s="7"/>
      <c r="DN2" s="7"/>
      <c r="DO2" s="7"/>
      <c r="DP2" s="7"/>
    </row>
    <row r="3" spans="1:120" s="8" customFormat="1" ht="215.25" customHeight="1" x14ac:dyDescent="0.25">
      <c r="A3" s="59" t="s">
        <v>39</v>
      </c>
      <c r="B3" s="59"/>
      <c r="C3" s="9" t="s">
        <v>40</v>
      </c>
      <c r="D3" s="9" t="s">
        <v>41</v>
      </c>
      <c r="E3" s="9" t="s">
        <v>42</v>
      </c>
      <c r="F3" s="9" t="s">
        <v>43</v>
      </c>
      <c r="G3" s="9" t="s">
        <v>44</v>
      </c>
      <c r="H3" s="9" t="s">
        <v>45</v>
      </c>
      <c r="I3" s="9" t="s">
        <v>46</v>
      </c>
      <c r="J3" s="9" t="s">
        <v>47</v>
      </c>
      <c r="K3" s="9" t="s">
        <v>48</v>
      </c>
      <c r="L3" s="9" t="s">
        <v>49</v>
      </c>
      <c r="M3" s="9" t="s">
        <v>50</v>
      </c>
      <c r="N3" s="9" t="s">
        <v>51</v>
      </c>
      <c r="O3" s="9" t="s">
        <v>52</v>
      </c>
      <c r="P3" s="9" t="s">
        <v>53</v>
      </c>
      <c r="Q3" s="9" t="s">
        <v>54</v>
      </c>
      <c r="R3" s="9" t="s">
        <v>55</v>
      </c>
      <c r="S3" s="9" t="s">
        <v>56</v>
      </c>
      <c r="T3" s="9" t="s">
        <v>57</v>
      </c>
      <c r="U3" s="9" t="s">
        <v>58</v>
      </c>
      <c r="V3" s="9" t="s">
        <v>59</v>
      </c>
      <c r="W3" s="9" t="s">
        <v>60</v>
      </c>
      <c r="X3" s="9" t="s">
        <v>61</v>
      </c>
      <c r="Y3" s="9" t="s">
        <v>62</v>
      </c>
      <c r="Z3" s="9" t="s">
        <v>63</v>
      </c>
      <c r="AA3" s="9" t="s">
        <v>64</v>
      </c>
      <c r="AB3" s="9" t="s">
        <v>65</v>
      </c>
      <c r="AC3" s="9" t="s">
        <v>66</v>
      </c>
      <c r="AD3" s="9" t="s">
        <v>67</v>
      </c>
      <c r="AE3" s="9" t="s">
        <v>68</v>
      </c>
      <c r="AF3" s="9" t="s">
        <v>69</v>
      </c>
      <c r="AG3" s="9" t="s">
        <v>70</v>
      </c>
      <c r="AH3" s="9" t="s">
        <v>71</v>
      </c>
      <c r="AI3" s="9" t="s">
        <v>72</v>
      </c>
      <c r="AJ3" s="9" t="s">
        <v>73</v>
      </c>
      <c r="AK3" s="9" t="s">
        <v>74</v>
      </c>
      <c r="AL3" s="9" t="s">
        <v>75</v>
      </c>
      <c r="AM3" s="9" t="s">
        <v>76</v>
      </c>
      <c r="AN3" s="9" t="s">
        <v>77</v>
      </c>
      <c r="AO3" s="9" t="s">
        <v>78</v>
      </c>
      <c r="AP3" s="9" t="s">
        <v>79</v>
      </c>
      <c r="AQ3" s="9" t="s">
        <v>80</v>
      </c>
      <c r="AR3" s="9" t="s">
        <v>81</v>
      </c>
      <c r="AS3" s="9" t="s">
        <v>82</v>
      </c>
      <c r="AT3" s="9" t="s">
        <v>83</v>
      </c>
      <c r="AU3" s="9" t="s">
        <v>84</v>
      </c>
      <c r="AV3" s="9" t="s">
        <v>85</v>
      </c>
      <c r="AW3" s="9" t="s">
        <v>86</v>
      </c>
      <c r="AX3" s="9" t="s">
        <v>87</v>
      </c>
      <c r="AY3" s="9" t="s">
        <v>88</v>
      </c>
      <c r="AZ3" s="9" t="s">
        <v>89</v>
      </c>
      <c r="BA3" s="9" t="s">
        <v>90</v>
      </c>
      <c r="BB3" s="9" t="s">
        <v>91</v>
      </c>
      <c r="BC3" s="9" t="s">
        <v>92</v>
      </c>
      <c r="BD3" s="9" t="s">
        <v>93</v>
      </c>
      <c r="BE3" s="9" t="s">
        <v>94</v>
      </c>
      <c r="BF3" s="9" t="s">
        <v>95</v>
      </c>
      <c r="BG3" s="9" t="s">
        <v>96</v>
      </c>
      <c r="BH3" s="9" t="s">
        <v>97</v>
      </c>
      <c r="BI3" s="9" t="s">
        <v>98</v>
      </c>
      <c r="BJ3" s="9" t="s">
        <v>99</v>
      </c>
      <c r="BK3" s="9" t="s">
        <v>100</v>
      </c>
      <c r="BL3" s="9" t="s">
        <v>101</v>
      </c>
      <c r="BM3" s="9" t="s">
        <v>102</v>
      </c>
      <c r="BN3" s="9" t="s">
        <v>103</v>
      </c>
      <c r="BO3" s="9" t="s">
        <v>104</v>
      </c>
      <c r="BP3" s="9" t="s">
        <v>105</v>
      </c>
      <c r="BQ3" s="9" t="s">
        <v>106</v>
      </c>
      <c r="BR3" s="9" t="s">
        <v>107</v>
      </c>
      <c r="BS3" s="9" t="s">
        <v>108</v>
      </c>
      <c r="BT3" s="9" t="s">
        <v>109</v>
      </c>
      <c r="BU3" s="9" t="s">
        <v>110</v>
      </c>
      <c r="BV3" s="9" t="s">
        <v>111</v>
      </c>
      <c r="BW3" s="9" t="s">
        <v>112</v>
      </c>
      <c r="BX3" s="9" t="s">
        <v>113</v>
      </c>
      <c r="BY3" s="9" t="s">
        <v>114</v>
      </c>
      <c r="BZ3" s="9" t="s">
        <v>115</v>
      </c>
      <c r="CA3" s="9" t="s">
        <v>116</v>
      </c>
      <c r="CB3" s="9" t="s">
        <v>117</v>
      </c>
      <c r="CC3" s="9" t="s">
        <v>118</v>
      </c>
      <c r="CD3" s="9" t="s">
        <v>119</v>
      </c>
      <c r="CE3" s="9" t="s">
        <v>120</v>
      </c>
      <c r="CF3" s="9" t="s">
        <v>121</v>
      </c>
      <c r="CG3" s="9" t="s">
        <v>122</v>
      </c>
      <c r="CH3" s="9" t="s">
        <v>123</v>
      </c>
      <c r="CI3" s="9" t="s">
        <v>124</v>
      </c>
      <c r="CJ3" s="9" t="s">
        <v>125</v>
      </c>
      <c r="CK3" s="9" t="s">
        <v>126</v>
      </c>
      <c r="CL3" s="9" t="s">
        <v>127</v>
      </c>
      <c r="CM3" s="9" t="s">
        <v>128</v>
      </c>
      <c r="CN3" s="9" t="s">
        <v>129</v>
      </c>
      <c r="CO3" s="9" t="s">
        <v>130</v>
      </c>
      <c r="CP3" s="9" t="s">
        <v>131</v>
      </c>
      <c r="CQ3" s="9" t="s">
        <v>132</v>
      </c>
      <c r="CR3" s="9" t="s">
        <v>133</v>
      </c>
      <c r="CS3" s="9" t="s">
        <v>134</v>
      </c>
      <c r="CT3" s="9" t="s">
        <v>135</v>
      </c>
      <c r="CU3" s="9" t="s">
        <v>136</v>
      </c>
      <c r="CV3" s="9" t="s">
        <v>137</v>
      </c>
      <c r="CW3" s="9" t="s">
        <v>138</v>
      </c>
      <c r="CX3" s="9" t="s">
        <v>139</v>
      </c>
      <c r="CY3" s="9" t="s">
        <v>140</v>
      </c>
      <c r="CZ3" s="9" t="s">
        <v>141</v>
      </c>
      <c r="DA3" s="9" t="s">
        <v>142</v>
      </c>
      <c r="DB3" s="9" t="s">
        <v>143</v>
      </c>
      <c r="DC3" s="9" t="s">
        <v>144</v>
      </c>
      <c r="DD3" s="9" t="s">
        <v>145</v>
      </c>
      <c r="DE3" s="9" t="s">
        <v>146</v>
      </c>
      <c r="DF3" s="9" t="s">
        <v>147</v>
      </c>
      <c r="DG3" s="7"/>
      <c r="DH3" s="57" t="s">
        <v>150</v>
      </c>
      <c r="DI3" s="57" t="s">
        <v>151</v>
      </c>
      <c r="DJ3" s="58" t="s">
        <v>152</v>
      </c>
      <c r="DK3" s="58" t="s">
        <v>153</v>
      </c>
      <c r="DL3" s="54" t="s">
        <v>154</v>
      </c>
      <c r="DM3" s="54" t="s">
        <v>155</v>
      </c>
      <c r="DN3" s="56" t="s">
        <v>156</v>
      </c>
      <c r="DO3" s="56" t="s">
        <v>157</v>
      </c>
      <c r="DP3" s="55" t="s">
        <v>158</v>
      </c>
    </row>
    <row r="4" spans="1:120" x14ac:dyDescent="0.25">
      <c r="A4" s="3" t="s">
        <v>148</v>
      </c>
      <c r="B4" s="3" t="s">
        <v>149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H4" s="57"/>
      <c r="DI4" s="57"/>
      <c r="DJ4" s="58"/>
      <c r="DK4" s="58"/>
      <c r="DL4" s="54"/>
      <c r="DM4" s="54"/>
      <c r="DN4" s="56"/>
      <c r="DO4" s="56"/>
      <c r="DP4" s="55"/>
    </row>
    <row r="5" spans="1:120" s="5" customForma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H5" s="10"/>
      <c r="DI5" s="10"/>
      <c r="DJ5" s="10"/>
      <c r="DK5" s="10"/>
      <c r="DL5" s="10"/>
      <c r="DM5" s="10"/>
      <c r="DN5" s="10"/>
      <c r="DO5" s="10"/>
      <c r="DP5" s="10"/>
    </row>
    <row r="6" spans="1:120" x14ac:dyDescent="0.25">
      <c r="A6" s="33" t="s">
        <v>159</v>
      </c>
      <c r="B6" s="33" t="s">
        <v>167</v>
      </c>
      <c r="C6" s="33">
        <v>2</v>
      </c>
      <c r="D6" s="33">
        <v>2</v>
      </c>
      <c r="E6" s="33">
        <v>2</v>
      </c>
      <c r="F6" s="33">
        <v>2</v>
      </c>
      <c r="G6" s="33">
        <v>2</v>
      </c>
      <c r="H6" s="33">
        <v>2</v>
      </c>
      <c r="I6" s="33">
        <v>2</v>
      </c>
      <c r="J6" s="33">
        <v>2</v>
      </c>
      <c r="K6" s="33">
        <v>2</v>
      </c>
      <c r="L6" s="33">
        <v>2</v>
      </c>
      <c r="M6" s="33">
        <v>2</v>
      </c>
      <c r="N6" s="33">
        <v>2</v>
      </c>
      <c r="O6" s="33">
        <v>2</v>
      </c>
      <c r="P6" s="33">
        <v>2</v>
      </c>
      <c r="Q6" s="33">
        <v>2</v>
      </c>
      <c r="R6" s="33">
        <v>2</v>
      </c>
      <c r="S6" s="33">
        <v>2</v>
      </c>
      <c r="T6" s="33">
        <v>2</v>
      </c>
      <c r="U6" s="33">
        <v>2</v>
      </c>
      <c r="V6" s="33">
        <v>2</v>
      </c>
      <c r="W6" s="33">
        <v>2</v>
      </c>
      <c r="X6" s="33">
        <v>2</v>
      </c>
      <c r="Y6" s="33">
        <v>2</v>
      </c>
      <c r="Z6" s="33">
        <v>2</v>
      </c>
      <c r="AA6" s="33">
        <v>2</v>
      </c>
      <c r="AB6" s="33">
        <v>2</v>
      </c>
      <c r="AC6" s="33">
        <v>2</v>
      </c>
      <c r="AD6" s="33">
        <v>2</v>
      </c>
      <c r="AE6" s="33">
        <v>2</v>
      </c>
      <c r="AF6" s="33">
        <v>2</v>
      </c>
      <c r="AG6" s="33">
        <v>2</v>
      </c>
      <c r="AH6" s="33">
        <v>2</v>
      </c>
      <c r="AI6" s="33">
        <v>2</v>
      </c>
      <c r="AJ6" s="33">
        <v>2</v>
      </c>
      <c r="AK6" s="33">
        <v>2</v>
      </c>
      <c r="AL6" s="33">
        <v>2</v>
      </c>
      <c r="AM6" s="33">
        <v>2</v>
      </c>
      <c r="AN6" s="33">
        <v>2</v>
      </c>
      <c r="AO6" s="33">
        <v>2</v>
      </c>
      <c r="AP6" s="33">
        <v>2</v>
      </c>
      <c r="AQ6" s="33">
        <v>2</v>
      </c>
      <c r="AR6" s="33">
        <v>2</v>
      </c>
      <c r="AS6" s="33">
        <v>2</v>
      </c>
      <c r="AT6" s="33">
        <v>2</v>
      </c>
      <c r="AU6" s="33">
        <v>2</v>
      </c>
      <c r="AV6" s="33">
        <v>2</v>
      </c>
      <c r="AW6" s="33">
        <v>2</v>
      </c>
      <c r="AX6" s="33">
        <v>2</v>
      </c>
      <c r="AY6" s="33">
        <v>2</v>
      </c>
      <c r="AZ6" s="33">
        <v>2</v>
      </c>
      <c r="BA6" s="33">
        <v>2</v>
      </c>
      <c r="BB6" s="33">
        <v>2</v>
      </c>
      <c r="BC6" s="33">
        <v>2</v>
      </c>
      <c r="BD6" s="33">
        <v>2</v>
      </c>
      <c r="BE6" s="33">
        <v>2</v>
      </c>
      <c r="BF6" s="33">
        <v>2</v>
      </c>
      <c r="BG6" s="33">
        <v>2</v>
      </c>
      <c r="BH6" s="33">
        <v>2</v>
      </c>
      <c r="BI6" s="33">
        <v>2</v>
      </c>
      <c r="BJ6" s="33">
        <v>2</v>
      </c>
      <c r="BK6" s="33">
        <v>2</v>
      </c>
      <c r="BL6" s="33">
        <v>2</v>
      </c>
      <c r="BM6" s="33">
        <v>2</v>
      </c>
      <c r="BN6" s="33">
        <v>2</v>
      </c>
      <c r="BO6" s="33">
        <v>2</v>
      </c>
      <c r="BP6" s="33">
        <v>2</v>
      </c>
      <c r="BQ6" s="33">
        <v>2</v>
      </c>
      <c r="BR6" s="33">
        <v>2</v>
      </c>
      <c r="BS6" s="33">
        <v>2</v>
      </c>
      <c r="BT6" s="33">
        <v>2</v>
      </c>
      <c r="BU6" s="33">
        <v>2</v>
      </c>
      <c r="BV6" s="33">
        <v>2</v>
      </c>
      <c r="BW6" s="33">
        <v>2</v>
      </c>
      <c r="BX6" s="33">
        <v>2</v>
      </c>
      <c r="BY6" s="33">
        <v>2</v>
      </c>
      <c r="BZ6" s="33">
        <v>2</v>
      </c>
      <c r="CA6" s="33">
        <v>2</v>
      </c>
      <c r="CB6" s="33">
        <v>2</v>
      </c>
      <c r="CC6" s="33">
        <v>2</v>
      </c>
      <c r="CD6" s="33">
        <v>2</v>
      </c>
      <c r="CE6" s="33">
        <v>2</v>
      </c>
      <c r="CF6" s="33">
        <v>2</v>
      </c>
      <c r="CG6" s="33">
        <v>2</v>
      </c>
      <c r="CH6" s="33">
        <v>2</v>
      </c>
      <c r="CI6" s="33">
        <v>2</v>
      </c>
      <c r="CJ6" s="33">
        <v>2</v>
      </c>
      <c r="CK6" s="33">
        <v>2</v>
      </c>
      <c r="CL6" s="33">
        <v>2</v>
      </c>
      <c r="CM6" s="33">
        <v>2</v>
      </c>
      <c r="CN6" s="33">
        <v>2</v>
      </c>
      <c r="CO6" s="33">
        <v>2</v>
      </c>
      <c r="CP6" s="33">
        <v>2</v>
      </c>
      <c r="CQ6" s="33">
        <v>2</v>
      </c>
      <c r="CR6" s="33">
        <v>2</v>
      </c>
      <c r="CS6" s="33">
        <v>2</v>
      </c>
      <c r="CT6" s="33">
        <v>2</v>
      </c>
      <c r="CU6" s="33">
        <v>2</v>
      </c>
      <c r="CV6" s="33">
        <v>2</v>
      </c>
      <c r="CW6" s="33">
        <v>2</v>
      </c>
      <c r="CX6" s="33">
        <v>2</v>
      </c>
      <c r="CY6" s="33">
        <v>2</v>
      </c>
      <c r="CZ6" s="33">
        <v>2</v>
      </c>
      <c r="DA6" s="33">
        <v>2</v>
      </c>
      <c r="DB6" s="33">
        <v>2</v>
      </c>
      <c r="DC6" s="33">
        <v>2</v>
      </c>
      <c r="DD6" s="33">
        <v>2</v>
      </c>
      <c r="DE6" s="33">
        <v>2</v>
      </c>
      <c r="DF6" s="33">
        <v>2</v>
      </c>
      <c r="DH6" s="15">
        <f t="shared" ref="DH6:DH32" si="0">SUM(C6:DF6)</f>
        <v>216</v>
      </c>
      <c r="DI6" s="16">
        <f t="shared" ref="DI6:DI32" si="1">ROUND(SUM(C6:DF6)*100/(108*2),2)/100</f>
        <v>1</v>
      </c>
      <c r="DJ6" s="17">
        <f t="shared" ref="DJ6:DJ32" si="2">COUNTIFS(C6:DF6, 2 )</f>
        <v>108</v>
      </c>
      <c r="DK6" s="18">
        <f>(COUNTIF(C6:DF6,2 )*100/108)/100</f>
        <v>1</v>
      </c>
      <c r="DL6" s="19">
        <f t="shared" ref="DL6:DL32" si="3">SUMIF(C6:DF6, 1 )</f>
        <v>0</v>
      </c>
      <c r="DM6" s="20">
        <f>(SUMIF(C6:DF6, 1 )*100/108)/100</f>
        <v>0</v>
      </c>
      <c r="DN6" s="21">
        <f t="shared" ref="DN6:DN32" si="4">COUNTIFS(C6:DF6, 0 )</f>
        <v>0</v>
      </c>
      <c r="DO6" s="22">
        <f>(COUNTIF(C6:DF6, 0 )*100/108)/100</f>
        <v>0</v>
      </c>
      <c r="DP6" s="23">
        <f t="shared" ref="DP6:DP32" si="5">COUNTIFS(C6:DF6, 2 )+COUNTIFS(C6:DF6, 1 )+COUNTIFS(C6:DF6, 0 )</f>
        <v>108</v>
      </c>
    </row>
    <row r="7" spans="1:120" x14ac:dyDescent="0.25">
      <c r="A7" s="2" t="s">
        <v>159</v>
      </c>
      <c r="B7" s="2" t="s">
        <v>160</v>
      </c>
      <c r="C7" s="2">
        <v>2</v>
      </c>
      <c r="D7" s="2">
        <v>2</v>
      </c>
      <c r="E7" s="2">
        <v>2</v>
      </c>
      <c r="F7" s="2">
        <v>2</v>
      </c>
      <c r="G7" s="2">
        <v>2</v>
      </c>
      <c r="H7" s="2">
        <v>2</v>
      </c>
      <c r="I7" s="2">
        <v>2</v>
      </c>
      <c r="J7" s="2">
        <v>2</v>
      </c>
      <c r="K7" s="2">
        <v>2</v>
      </c>
      <c r="L7" s="2">
        <v>2</v>
      </c>
      <c r="M7" s="2">
        <v>2</v>
      </c>
      <c r="N7" s="2">
        <v>2</v>
      </c>
      <c r="O7" s="2">
        <v>2</v>
      </c>
      <c r="P7" s="2">
        <v>2</v>
      </c>
      <c r="Q7" s="2">
        <v>2</v>
      </c>
      <c r="R7" s="2">
        <v>2</v>
      </c>
      <c r="S7" s="2">
        <v>2</v>
      </c>
      <c r="T7" s="2">
        <v>2</v>
      </c>
      <c r="U7" s="2">
        <v>2</v>
      </c>
      <c r="V7" s="2">
        <v>2</v>
      </c>
      <c r="W7" s="2">
        <v>2</v>
      </c>
      <c r="X7" s="2">
        <v>2</v>
      </c>
      <c r="Y7" s="2">
        <v>2</v>
      </c>
      <c r="Z7" s="2">
        <v>2</v>
      </c>
      <c r="AA7" s="2">
        <v>2</v>
      </c>
      <c r="AB7" s="2">
        <v>2</v>
      </c>
      <c r="AC7" s="2">
        <v>2</v>
      </c>
      <c r="AD7" s="2">
        <v>2</v>
      </c>
      <c r="AE7" s="2">
        <v>2</v>
      </c>
      <c r="AF7" s="2">
        <v>2</v>
      </c>
      <c r="AG7" s="2">
        <v>2</v>
      </c>
      <c r="AH7" s="2">
        <v>2</v>
      </c>
      <c r="AI7" s="2">
        <v>2</v>
      </c>
      <c r="AJ7" s="2">
        <v>2</v>
      </c>
      <c r="AK7" s="2">
        <v>2</v>
      </c>
      <c r="AL7" s="2">
        <v>2</v>
      </c>
      <c r="AM7" s="2">
        <v>2</v>
      </c>
      <c r="AN7" s="2">
        <v>2</v>
      </c>
      <c r="AO7" s="2">
        <v>0</v>
      </c>
      <c r="AP7" s="2">
        <v>2</v>
      </c>
      <c r="AQ7" s="2">
        <v>2</v>
      </c>
      <c r="AR7" s="2">
        <v>2</v>
      </c>
      <c r="AS7" s="2">
        <v>2</v>
      </c>
      <c r="AT7" s="2">
        <v>2</v>
      </c>
      <c r="AU7" s="2">
        <v>2</v>
      </c>
      <c r="AV7" s="2">
        <v>2</v>
      </c>
      <c r="AW7" s="2">
        <v>2</v>
      </c>
      <c r="AX7" s="2">
        <v>2</v>
      </c>
      <c r="AY7" s="2">
        <v>2</v>
      </c>
      <c r="AZ7" s="2">
        <v>2</v>
      </c>
      <c r="BA7" s="2">
        <v>2</v>
      </c>
      <c r="BB7" s="2">
        <v>2</v>
      </c>
      <c r="BC7" s="2">
        <v>2</v>
      </c>
      <c r="BD7" s="2">
        <v>2</v>
      </c>
      <c r="BE7" s="2">
        <v>2</v>
      </c>
      <c r="BF7" s="2">
        <v>2</v>
      </c>
      <c r="BG7" s="2">
        <v>2</v>
      </c>
      <c r="BH7" s="2">
        <v>2</v>
      </c>
      <c r="BI7" s="2">
        <v>2</v>
      </c>
      <c r="BJ7" s="2">
        <v>2</v>
      </c>
      <c r="BK7" s="2">
        <v>2</v>
      </c>
      <c r="BL7" s="2">
        <v>2</v>
      </c>
      <c r="BM7" s="2">
        <v>2</v>
      </c>
      <c r="BN7" s="2">
        <v>2</v>
      </c>
      <c r="BO7" s="2">
        <v>2</v>
      </c>
      <c r="BP7" s="2">
        <v>2</v>
      </c>
      <c r="BQ7" s="2">
        <v>2</v>
      </c>
      <c r="BR7" s="2">
        <v>2</v>
      </c>
      <c r="BS7" s="2">
        <v>2</v>
      </c>
      <c r="BT7" s="2">
        <v>2</v>
      </c>
      <c r="BU7" s="2">
        <v>2</v>
      </c>
      <c r="BV7" s="2">
        <v>2</v>
      </c>
      <c r="BW7" s="2">
        <v>2</v>
      </c>
      <c r="BX7" s="2">
        <v>2</v>
      </c>
      <c r="BY7" s="2">
        <v>2</v>
      </c>
      <c r="BZ7" s="2">
        <v>2</v>
      </c>
      <c r="CA7" s="2">
        <v>2</v>
      </c>
      <c r="CB7" s="2">
        <v>1</v>
      </c>
      <c r="CC7" s="2">
        <v>2</v>
      </c>
      <c r="CD7" s="2">
        <v>2</v>
      </c>
      <c r="CE7" s="2">
        <v>2</v>
      </c>
      <c r="CF7" s="2">
        <v>2</v>
      </c>
      <c r="CG7" s="2">
        <v>2</v>
      </c>
      <c r="CH7" s="2">
        <v>2</v>
      </c>
      <c r="CI7" s="2">
        <v>2</v>
      </c>
      <c r="CJ7" s="2">
        <v>2</v>
      </c>
      <c r="CK7" s="2">
        <v>2</v>
      </c>
      <c r="CL7" s="2">
        <v>2</v>
      </c>
      <c r="CM7" s="2">
        <v>2</v>
      </c>
      <c r="CN7" s="2">
        <v>2</v>
      </c>
      <c r="CO7" s="2">
        <v>2</v>
      </c>
      <c r="CP7" s="2">
        <v>2</v>
      </c>
      <c r="CQ7" s="2">
        <v>2</v>
      </c>
      <c r="CR7" s="2">
        <v>2</v>
      </c>
      <c r="CS7" s="2">
        <v>2</v>
      </c>
      <c r="CT7" s="2">
        <v>2</v>
      </c>
      <c r="CU7" s="2">
        <v>2</v>
      </c>
      <c r="CV7" s="2">
        <v>2</v>
      </c>
      <c r="CW7" s="2">
        <v>2</v>
      </c>
      <c r="CX7" s="2">
        <v>2</v>
      </c>
      <c r="CY7" s="2">
        <v>2</v>
      </c>
      <c r="CZ7" s="2">
        <v>2</v>
      </c>
      <c r="DA7" s="2">
        <v>2</v>
      </c>
      <c r="DB7" s="2">
        <v>2</v>
      </c>
      <c r="DC7" s="2">
        <v>2</v>
      </c>
      <c r="DD7" s="2">
        <v>2</v>
      </c>
      <c r="DE7" s="2">
        <v>2</v>
      </c>
      <c r="DF7" s="2">
        <v>2</v>
      </c>
      <c r="DH7" s="24">
        <f t="shared" si="0"/>
        <v>213</v>
      </c>
      <c r="DI7" s="25">
        <f t="shared" si="1"/>
        <v>0.98609999999999998</v>
      </c>
      <c r="DJ7" s="26">
        <f t="shared" si="2"/>
        <v>106</v>
      </c>
      <c r="DK7" s="18">
        <f t="shared" ref="DK7:DK32" si="6">(COUNTIF(C7:DF7,2 )*100/108)/100</f>
        <v>0.98148148148148151</v>
      </c>
      <c r="DL7" s="28">
        <f t="shared" si="3"/>
        <v>1</v>
      </c>
      <c r="DM7" s="20">
        <f t="shared" ref="DM7:DM32" si="7">(SUMIF(C7:DF7, 1 )*100/108)/100</f>
        <v>9.2592592592592587E-3</v>
      </c>
      <c r="DN7" s="30">
        <f t="shared" si="4"/>
        <v>1</v>
      </c>
      <c r="DO7" s="22">
        <f t="shared" ref="DO7:DO32" si="8">(COUNTIF(C7:DF7, 0 )*100/108)/100</f>
        <v>9.2592592592592587E-3</v>
      </c>
      <c r="DP7" s="32">
        <f t="shared" si="5"/>
        <v>108</v>
      </c>
    </row>
    <row r="8" spans="1:120" x14ac:dyDescent="0.25">
      <c r="A8" s="33" t="s">
        <v>165</v>
      </c>
      <c r="B8" s="33" t="s">
        <v>176</v>
      </c>
      <c r="C8" s="33">
        <v>2</v>
      </c>
      <c r="D8" s="33">
        <v>2</v>
      </c>
      <c r="E8" s="33">
        <v>2</v>
      </c>
      <c r="F8" s="33">
        <v>2</v>
      </c>
      <c r="G8" s="33">
        <v>2</v>
      </c>
      <c r="H8" s="33">
        <v>2</v>
      </c>
      <c r="I8" s="33">
        <v>2</v>
      </c>
      <c r="J8" s="33">
        <v>2</v>
      </c>
      <c r="K8" s="33">
        <v>2</v>
      </c>
      <c r="L8" s="33">
        <v>2</v>
      </c>
      <c r="M8" s="33">
        <v>2</v>
      </c>
      <c r="N8" s="33">
        <v>2</v>
      </c>
      <c r="O8" s="33">
        <v>2</v>
      </c>
      <c r="P8" s="33">
        <v>2</v>
      </c>
      <c r="Q8" s="33">
        <v>2</v>
      </c>
      <c r="R8" s="33">
        <v>2</v>
      </c>
      <c r="S8" s="33">
        <v>2</v>
      </c>
      <c r="T8" s="33">
        <v>2</v>
      </c>
      <c r="U8" s="33">
        <v>0</v>
      </c>
      <c r="V8" s="33">
        <v>2</v>
      </c>
      <c r="W8" s="33">
        <v>2</v>
      </c>
      <c r="X8" s="33">
        <v>2</v>
      </c>
      <c r="Y8" s="33">
        <v>2</v>
      </c>
      <c r="Z8" s="33">
        <v>2</v>
      </c>
      <c r="AA8" s="33">
        <v>2</v>
      </c>
      <c r="AB8" s="33">
        <v>2</v>
      </c>
      <c r="AC8" s="33">
        <v>2</v>
      </c>
      <c r="AD8" s="33">
        <v>2</v>
      </c>
      <c r="AE8" s="33">
        <v>2</v>
      </c>
      <c r="AF8" s="33">
        <v>0</v>
      </c>
      <c r="AG8" s="33">
        <v>0</v>
      </c>
      <c r="AH8" s="33">
        <v>2</v>
      </c>
      <c r="AI8" s="33">
        <v>2</v>
      </c>
      <c r="AJ8" s="33">
        <v>2</v>
      </c>
      <c r="AK8" s="33">
        <v>2</v>
      </c>
      <c r="AL8" s="33">
        <v>2</v>
      </c>
      <c r="AM8" s="33">
        <v>2</v>
      </c>
      <c r="AN8" s="33">
        <v>2</v>
      </c>
      <c r="AO8" s="33">
        <v>2</v>
      </c>
      <c r="AP8" s="33">
        <v>2</v>
      </c>
      <c r="AQ8" s="33">
        <v>2</v>
      </c>
      <c r="AR8" s="33">
        <v>2</v>
      </c>
      <c r="AS8" s="33">
        <v>2</v>
      </c>
      <c r="AT8" s="33">
        <v>2</v>
      </c>
      <c r="AU8" s="33">
        <v>2</v>
      </c>
      <c r="AV8" s="33">
        <v>2</v>
      </c>
      <c r="AW8" s="33">
        <v>2</v>
      </c>
      <c r="AX8" s="33">
        <v>2</v>
      </c>
      <c r="AY8" s="33">
        <v>2</v>
      </c>
      <c r="AZ8" s="33">
        <v>2</v>
      </c>
      <c r="BA8" s="33">
        <v>2</v>
      </c>
      <c r="BB8" s="33">
        <v>2</v>
      </c>
      <c r="BC8" s="33">
        <v>2</v>
      </c>
      <c r="BD8" s="33">
        <v>2</v>
      </c>
      <c r="BE8" s="33">
        <v>2</v>
      </c>
      <c r="BF8" s="33">
        <v>2</v>
      </c>
      <c r="BG8" s="33">
        <v>2</v>
      </c>
      <c r="BH8" s="33">
        <v>2</v>
      </c>
      <c r="BI8" s="33">
        <v>2</v>
      </c>
      <c r="BJ8" s="33">
        <v>2</v>
      </c>
      <c r="BK8" s="33">
        <v>2</v>
      </c>
      <c r="BL8" s="33">
        <v>2</v>
      </c>
      <c r="BM8" s="33">
        <v>2</v>
      </c>
      <c r="BN8" s="33">
        <v>2</v>
      </c>
      <c r="BO8" s="33">
        <v>2</v>
      </c>
      <c r="BP8" s="33">
        <v>2</v>
      </c>
      <c r="BQ8" s="33">
        <v>2</v>
      </c>
      <c r="BR8" s="33">
        <v>2</v>
      </c>
      <c r="BS8" s="33">
        <v>2</v>
      </c>
      <c r="BT8" s="33">
        <v>2</v>
      </c>
      <c r="BU8" s="33">
        <v>2</v>
      </c>
      <c r="BV8" s="33">
        <v>2</v>
      </c>
      <c r="BW8" s="33">
        <v>2</v>
      </c>
      <c r="BX8" s="33">
        <v>2</v>
      </c>
      <c r="BY8" s="33">
        <v>2</v>
      </c>
      <c r="BZ8" s="33">
        <v>2</v>
      </c>
      <c r="CA8" s="33">
        <v>2</v>
      </c>
      <c r="CB8" s="33">
        <v>2</v>
      </c>
      <c r="CC8" s="33">
        <v>2</v>
      </c>
      <c r="CD8" s="33">
        <v>2</v>
      </c>
      <c r="CE8" s="33">
        <v>2</v>
      </c>
      <c r="CF8" s="33">
        <v>2</v>
      </c>
      <c r="CG8" s="33">
        <v>2</v>
      </c>
      <c r="CH8" s="33">
        <v>2</v>
      </c>
      <c r="CI8" s="33">
        <v>2</v>
      </c>
      <c r="CJ8" s="33">
        <v>2</v>
      </c>
      <c r="CK8" s="33">
        <v>2</v>
      </c>
      <c r="CL8" s="33">
        <v>2</v>
      </c>
      <c r="CM8" s="33">
        <v>2</v>
      </c>
      <c r="CN8" s="33">
        <v>2</v>
      </c>
      <c r="CO8" s="33">
        <v>2</v>
      </c>
      <c r="CP8" s="33">
        <v>2</v>
      </c>
      <c r="CQ8" s="33">
        <v>2</v>
      </c>
      <c r="CR8" s="33">
        <v>2</v>
      </c>
      <c r="CS8" s="33">
        <v>2</v>
      </c>
      <c r="CT8" s="33">
        <v>2</v>
      </c>
      <c r="CU8" s="33">
        <v>2</v>
      </c>
      <c r="CV8" s="33">
        <v>2</v>
      </c>
      <c r="CW8" s="33">
        <v>2</v>
      </c>
      <c r="CX8" s="33">
        <v>2</v>
      </c>
      <c r="CY8" s="33">
        <v>2</v>
      </c>
      <c r="CZ8" s="33">
        <v>2</v>
      </c>
      <c r="DA8" s="33">
        <v>2</v>
      </c>
      <c r="DB8" s="33">
        <v>2</v>
      </c>
      <c r="DC8" s="33">
        <v>2</v>
      </c>
      <c r="DD8" s="33">
        <v>2</v>
      </c>
      <c r="DE8" s="33">
        <v>2</v>
      </c>
      <c r="DF8" s="33">
        <v>2</v>
      </c>
      <c r="DH8" s="24">
        <f t="shared" si="0"/>
        <v>210</v>
      </c>
      <c r="DI8" s="25">
        <f t="shared" si="1"/>
        <v>0.97219999999999995</v>
      </c>
      <c r="DJ8" s="26">
        <f t="shared" si="2"/>
        <v>105</v>
      </c>
      <c r="DK8" s="18">
        <f t="shared" si="6"/>
        <v>0.97222222222222232</v>
      </c>
      <c r="DL8" s="28">
        <f t="shared" si="3"/>
        <v>0</v>
      </c>
      <c r="DM8" s="20">
        <f t="shared" si="7"/>
        <v>0</v>
      </c>
      <c r="DN8" s="30">
        <f t="shared" si="4"/>
        <v>3</v>
      </c>
      <c r="DO8" s="22">
        <f t="shared" si="8"/>
        <v>2.7777777777777776E-2</v>
      </c>
      <c r="DP8" s="32">
        <f t="shared" si="5"/>
        <v>108</v>
      </c>
    </row>
    <row r="9" spans="1:120" x14ac:dyDescent="0.25">
      <c r="A9" s="2" t="s">
        <v>159</v>
      </c>
      <c r="B9" s="2" t="s">
        <v>186</v>
      </c>
      <c r="C9" s="2">
        <v>2</v>
      </c>
      <c r="D9" s="2">
        <v>2</v>
      </c>
      <c r="E9" s="2">
        <v>2</v>
      </c>
      <c r="F9" s="2">
        <v>2</v>
      </c>
      <c r="G9" s="2">
        <v>2</v>
      </c>
      <c r="H9" s="2">
        <v>2</v>
      </c>
      <c r="I9" s="2">
        <v>2</v>
      </c>
      <c r="J9" s="2">
        <v>2</v>
      </c>
      <c r="K9" s="2">
        <v>2</v>
      </c>
      <c r="L9" s="2">
        <v>2</v>
      </c>
      <c r="M9" s="2">
        <v>2</v>
      </c>
      <c r="N9" s="2">
        <v>0</v>
      </c>
      <c r="O9" s="2">
        <v>0</v>
      </c>
      <c r="P9" s="2">
        <v>2</v>
      </c>
      <c r="Q9" s="2">
        <v>2</v>
      </c>
      <c r="R9" s="2">
        <v>2</v>
      </c>
      <c r="S9" s="2">
        <v>2</v>
      </c>
      <c r="T9" s="2">
        <v>2</v>
      </c>
      <c r="U9" s="2">
        <v>2</v>
      </c>
      <c r="V9" s="2">
        <v>2</v>
      </c>
      <c r="W9" s="2">
        <v>2</v>
      </c>
      <c r="X9" s="2">
        <v>2</v>
      </c>
      <c r="Y9" s="2">
        <v>2</v>
      </c>
      <c r="Z9" s="2">
        <v>2</v>
      </c>
      <c r="AA9" s="2">
        <v>2</v>
      </c>
      <c r="AB9" s="2">
        <v>2</v>
      </c>
      <c r="AC9" s="2">
        <v>2</v>
      </c>
      <c r="AD9" s="2">
        <v>2</v>
      </c>
      <c r="AE9" s="2">
        <v>2</v>
      </c>
      <c r="AF9" s="2">
        <v>2</v>
      </c>
      <c r="AG9" s="2">
        <v>2</v>
      </c>
      <c r="AH9" s="2">
        <v>2</v>
      </c>
      <c r="AI9" s="2">
        <v>2</v>
      </c>
      <c r="AJ9" s="2">
        <v>2</v>
      </c>
      <c r="AK9" s="2">
        <v>2</v>
      </c>
      <c r="AL9" s="2">
        <v>2</v>
      </c>
      <c r="AM9" s="2">
        <v>2</v>
      </c>
      <c r="AN9" s="2">
        <v>2</v>
      </c>
      <c r="AO9" s="2">
        <v>2</v>
      </c>
      <c r="AP9" s="2">
        <v>2</v>
      </c>
      <c r="AQ9" s="2">
        <v>2</v>
      </c>
      <c r="AR9" s="2">
        <v>2</v>
      </c>
      <c r="AS9" s="2">
        <v>2</v>
      </c>
      <c r="AT9" s="2">
        <v>2</v>
      </c>
      <c r="AU9" s="2">
        <v>2</v>
      </c>
      <c r="AV9" s="2">
        <v>2</v>
      </c>
      <c r="AW9" s="2">
        <v>2</v>
      </c>
      <c r="AX9" s="2">
        <v>2</v>
      </c>
      <c r="AY9" s="2">
        <v>2</v>
      </c>
      <c r="AZ9" s="2">
        <v>2</v>
      </c>
      <c r="BA9" s="2">
        <v>2</v>
      </c>
      <c r="BB9" s="2">
        <v>2</v>
      </c>
      <c r="BC9" s="2">
        <v>2</v>
      </c>
      <c r="BD9" s="2">
        <v>2</v>
      </c>
      <c r="BE9" s="2">
        <v>2</v>
      </c>
      <c r="BF9" s="2">
        <v>2</v>
      </c>
      <c r="BG9" s="2">
        <v>2</v>
      </c>
      <c r="BH9" s="2">
        <v>2</v>
      </c>
      <c r="BI9" s="2">
        <v>2</v>
      </c>
      <c r="BJ9" s="2">
        <v>2</v>
      </c>
      <c r="BK9" s="2">
        <v>2</v>
      </c>
      <c r="BL9" s="2">
        <v>2</v>
      </c>
      <c r="BM9" s="2">
        <v>2</v>
      </c>
      <c r="BN9" s="2">
        <v>2</v>
      </c>
      <c r="BO9" s="2">
        <v>2</v>
      </c>
      <c r="BP9" s="2">
        <v>2</v>
      </c>
      <c r="BQ9" s="2">
        <v>2</v>
      </c>
      <c r="BR9" s="2">
        <v>2</v>
      </c>
      <c r="BS9" s="2">
        <v>2</v>
      </c>
      <c r="BT9" s="2">
        <v>2</v>
      </c>
      <c r="BU9" s="2">
        <v>2</v>
      </c>
      <c r="BV9" s="2">
        <v>2</v>
      </c>
      <c r="BW9" s="2">
        <v>2</v>
      </c>
      <c r="BX9" s="2">
        <v>2</v>
      </c>
      <c r="BY9" s="2">
        <v>2</v>
      </c>
      <c r="BZ9" s="2">
        <v>2</v>
      </c>
      <c r="CA9" s="2">
        <v>2</v>
      </c>
      <c r="CB9" s="2">
        <v>2</v>
      </c>
      <c r="CC9" s="2">
        <v>2</v>
      </c>
      <c r="CD9" s="2">
        <v>2</v>
      </c>
      <c r="CE9" s="2">
        <v>2</v>
      </c>
      <c r="CF9" s="2">
        <v>2</v>
      </c>
      <c r="CG9" s="2">
        <v>2</v>
      </c>
      <c r="CH9" s="2">
        <v>2</v>
      </c>
      <c r="CI9" s="2">
        <v>2</v>
      </c>
      <c r="CJ9" s="2">
        <v>2</v>
      </c>
      <c r="CK9" s="2">
        <v>2</v>
      </c>
      <c r="CL9" s="2">
        <v>2</v>
      </c>
      <c r="CM9" s="2">
        <v>2</v>
      </c>
      <c r="CN9" s="2">
        <v>2</v>
      </c>
      <c r="CO9" s="2">
        <v>2</v>
      </c>
      <c r="CP9" s="2">
        <v>2</v>
      </c>
      <c r="CQ9" s="2">
        <v>2</v>
      </c>
      <c r="CR9" s="2">
        <v>2</v>
      </c>
      <c r="CS9" s="2">
        <v>2</v>
      </c>
      <c r="CT9" s="2">
        <v>2</v>
      </c>
      <c r="CU9" s="2">
        <v>2</v>
      </c>
      <c r="CV9" s="2">
        <v>2</v>
      </c>
      <c r="CW9" s="2">
        <v>1</v>
      </c>
      <c r="CX9" s="2">
        <v>2</v>
      </c>
      <c r="CY9" s="2">
        <v>2</v>
      </c>
      <c r="CZ9" s="2">
        <v>2</v>
      </c>
      <c r="DA9" s="2">
        <v>2</v>
      </c>
      <c r="DB9" s="2">
        <v>2</v>
      </c>
      <c r="DC9" s="2">
        <v>2</v>
      </c>
      <c r="DD9" s="2">
        <v>2</v>
      </c>
      <c r="DE9" s="2">
        <v>1</v>
      </c>
      <c r="DF9" s="2">
        <v>2</v>
      </c>
      <c r="DH9" s="24">
        <f t="shared" si="0"/>
        <v>210</v>
      </c>
      <c r="DI9" s="25">
        <f t="shared" si="1"/>
        <v>0.97219999999999995</v>
      </c>
      <c r="DJ9" s="26">
        <f t="shared" si="2"/>
        <v>104</v>
      </c>
      <c r="DK9" s="18">
        <f t="shared" si="6"/>
        <v>0.96296296296296291</v>
      </c>
      <c r="DL9" s="28">
        <f t="shared" si="3"/>
        <v>2</v>
      </c>
      <c r="DM9" s="20">
        <f t="shared" si="7"/>
        <v>1.8518518518518517E-2</v>
      </c>
      <c r="DN9" s="30">
        <f t="shared" si="4"/>
        <v>2</v>
      </c>
      <c r="DO9" s="22">
        <f t="shared" si="8"/>
        <v>1.8518518518518517E-2</v>
      </c>
      <c r="DP9" s="32">
        <f t="shared" si="5"/>
        <v>108</v>
      </c>
    </row>
    <row r="10" spans="1:120" x14ac:dyDescent="0.25">
      <c r="A10" s="33" t="s">
        <v>159</v>
      </c>
      <c r="B10" s="33" t="s">
        <v>170</v>
      </c>
      <c r="C10" s="33">
        <v>2</v>
      </c>
      <c r="D10" s="33">
        <v>2</v>
      </c>
      <c r="E10" s="33">
        <v>2</v>
      </c>
      <c r="F10" s="33">
        <v>2</v>
      </c>
      <c r="G10" s="33">
        <v>2</v>
      </c>
      <c r="H10" s="33">
        <v>2</v>
      </c>
      <c r="I10" s="33">
        <v>2</v>
      </c>
      <c r="J10" s="33">
        <v>2</v>
      </c>
      <c r="K10" s="33">
        <v>2</v>
      </c>
      <c r="L10" s="33">
        <v>2</v>
      </c>
      <c r="M10" s="33">
        <v>2</v>
      </c>
      <c r="N10" s="33">
        <v>2</v>
      </c>
      <c r="O10" s="33">
        <v>2</v>
      </c>
      <c r="P10" s="33">
        <v>2</v>
      </c>
      <c r="Q10" s="33">
        <v>2</v>
      </c>
      <c r="R10" s="33">
        <v>2</v>
      </c>
      <c r="S10" s="33">
        <v>2</v>
      </c>
      <c r="T10" s="33">
        <v>2</v>
      </c>
      <c r="U10" s="33">
        <v>0</v>
      </c>
      <c r="V10" s="33">
        <v>2</v>
      </c>
      <c r="W10" s="33">
        <v>2</v>
      </c>
      <c r="X10" s="33">
        <v>2</v>
      </c>
      <c r="Y10" s="33">
        <v>2</v>
      </c>
      <c r="Z10" s="33">
        <v>2</v>
      </c>
      <c r="AA10" s="33">
        <v>2</v>
      </c>
      <c r="AB10" s="33">
        <v>2</v>
      </c>
      <c r="AC10" s="33">
        <v>2</v>
      </c>
      <c r="AD10" s="33">
        <v>2</v>
      </c>
      <c r="AE10" s="33">
        <v>2</v>
      </c>
      <c r="AF10" s="33">
        <v>2</v>
      </c>
      <c r="AG10" s="33">
        <v>2</v>
      </c>
      <c r="AH10" s="33">
        <v>2</v>
      </c>
      <c r="AI10" s="33">
        <v>2</v>
      </c>
      <c r="AJ10" s="33">
        <v>2</v>
      </c>
      <c r="AK10" s="33">
        <v>2</v>
      </c>
      <c r="AL10" s="33">
        <v>0</v>
      </c>
      <c r="AM10" s="33">
        <v>2</v>
      </c>
      <c r="AN10" s="33">
        <v>2</v>
      </c>
      <c r="AO10" s="33">
        <v>2</v>
      </c>
      <c r="AP10" s="33">
        <v>2</v>
      </c>
      <c r="AQ10" s="33">
        <v>2</v>
      </c>
      <c r="AR10" s="33">
        <v>2</v>
      </c>
      <c r="AS10" s="33">
        <v>2</v>
      </c>
      <c r="AT10" s="33">
        <v>2</v>
      </c>
      <c r="AU10" s="33">
        <v>2</v>
      </c>
      <c r="AV10" s="33">
        <v>2</v>
      </c>
      <c r="AW10" s="33">
        <v>2</v>
      </c>
      <c r="AX10" s="33">
        <v>2</v>
      </c>
      <c r="AY10" s="33">
        <v>2</v>
      </c>
      <c r="AZ10" s="33">
        <v>2</v>
      </c>
      <c r="BA10" s="33">
        <v>2</v>
      </c>
      <c r="BB10" s="33">
        <v>2</v>
      </c>
      <c r="BC10" s="33">
        <v>2</v>
      </c>
      <c r="BD10" s="33">
        <v>2</v>
      </c>
      <c r="BE10" s="33">
        <v>2</v>
      </c>
      <c r="BF10" s="33">
        <v>2</v>
      </c>
      <c r="BG10" s="33">
        <v>2</v>
      </c>
      <c r="BH10" s="33">
        <v>2</v>
      </c>
      <c r="BI10" s="33">
        <v>2</v>
      </c>
      <c r="BJ10" s="33">
        <v>2</v>
      </c>
      <c r="BK10" s="33">
        <v>2</v>
      </c>
      <c r="BL10" s="33">
        <v>2</v>
      </c>
      <c r="BM10" s="33">
        <v>2</v>
      </c>
      <c r="BN10" s="33">
        <v>2</v>
      </c>
      <c r="BO10" s="33">
        <v>2</v>
      </c>
      <c r="BP10" s="33">
        <v>2</v>
      </c>
      <c r="BQ10" s="33">
        <v>2</v>
      </c>
      <c r="BR10" s="33">
        <v>2</v>
      </c>
      <c r="BS10" s="33">
        <v>2</v>
      </c>
      <c r="BT10" s="33">
        <v>2</v>
      </c>
      <c r="BU10" s="33">
        <v>1</v>
      </c>
      <c r="BV10" s="33">
        <v>2</v>
      </c>
      <c r="BW10" s="33">
        <v>2</v>
      </c>
      <c r="BX10" s="33">
        <v>2</v>
      </c>
      <c r="BY10" s="33">
        <v>2</v>
      </c>
      <c r="BZ10" s="33">
        <v>2</v>
      </c>
      <c r="CA10" s="33">
        <v>2</v>
      </c>
      <c r="CB10" s="33">
        <v>2</v>
      </c>
      <c r="CC10" s="33">
        <v>2</v>
      </c>
      <c r="CD10" s="33">
        <v>1</v>
      </c>
      <c r="CE10" s="33">
        <v>0</v>
      </c>
      <c r="CF10" s="33">
        <v>2</v>
      </c>
      <c r="CG10" s="33">
        <v>2</v>
      </c>
      <c r="CH10" s="33">
        <v>2</v>
      </c>
      <c r="CI10" s="33">
        <v>2</v>
      </c>
      <c r="CJ10" s="33">
        <v>2</v>
      </c>
      <c r="CK10" s="33">
        <v>2</v>
      </c>
      <c r="CL10" s="33">
        <v>2</v>
      </c>
      <c r="CM10" s="33">
        <v>2</v>
      </c>
      <c r="CN10" s="33">
        <v>2</v>
      </c>
      <c r="CO10" s="33">
        <v>2</v>
      </c>
      <c r="CP10" s="33">
        <v>2</v>
      </c>
      <c r="CQ10" s="33">
        <v>2</v>
      </c>
      <c r="CR10" s="33">
        <v>2</v>
      </c>
      <c r="CS10" s="33">
        <v>2</v>
      </c>
      <c r="CT10" s="33">
        <v>2</v>
      </c>
      <c r="CU10" s="33">
        <v>2</v>
      </c>
      <c r="CV10" s="33">
        <v>2</v>
      </c>
      <c r="CW10" s="33">
        <v>2</v>
      </c>
      <c r="CX10" s="33">
        <v>2</v>
      </c>
      <c r="CY10" s="33">
        <v>2</v>
      </c>
      <c r="CZ10" s="33">
        <v>2</v>
      </c>
      <c r="DA10" s="33">
        <v>2</v>
      </c>
      <c r="DB10" s="33">
        <v>2</v>
      </c>
      <c r="DC10" s="33">
        <v>2</v>
      </c>
      <c r="DD10" s="33">
        <v>2</v>
      </c>
      <c r="DE10" s="33">
        <v>2</v>
      </c>
      <c r="DF10" s="33">
        <v>2</v>
      </c>
      <c r="DH10" s="24">
        <f t="shared" si="0"/>
        <v>208</v>
      </c>
      <c r="DI10" s="25">
        <f t="shared" si="1"/>
        <v>0.96299999999999997</v>
      </c>
      <c r="DJ10" s="26">
        <f t="shared" si="2"/>
        <v>103</v>
      </c>
      <c r="DK10" s="18">
        <f t="shared" si="6"/>
        <v>0.95370370370370372</v>
      </c>
      <c r="DL10" s="28">
        <f t="shared" si="3"/>
        <v>2</v>
      </c>
      <c r="DM10" s="20">
        <f t="shared" si="7"/>
        <v>1.8518518518518517E-2</v>
      </c>
      <c r="DN10" s="30">
        <f t="shared" si="4"/>
        <v>3</v>
      </c>
      <c r="DO10" s="22">
        <f t="shared" si="8"/>
        <v>2.7777777777777776E-2</v>
      </c>
      <c r="DP10" s="32">
        <f t="shared" si="5"/>
        <v>108</v>
      </c>
    </row>
    <row r="11" spans="1:120" x14ac:dyDescent="0.25">
      <c r="A11" s="2" t="s">
        <v>165</v>
      </c>
      <c r="B11" s="2" t="s">
        <v>175</v>
      </c>
      <c r="C11" s="2">
        <v>2</v>
      </c>
      <c r="D11" s="2">
        <v>2</v>
      </c>
      <c r="E11" s="2">
        <v>2</v>
      </c>
      <c r="F11" s="2">
        <v>2</v>
      </c>
      <c r="G11" s="2">
        <v>2</v>
      </c>
      <c r="H11" s="2">
        <v>2</v>
      </c>
      <c r="I11" s="2">
        <v>2</v>
      </c>
      <c r="J11" s="2">
        <v>2</v>
      </c>
      <c r="K11" s="2">
        <v>2</v>
      </c>
      <c r="L11" s="2">
        <v>2</v>
      </c>
      <c r="M11" s="2">
        <v>2</v>
      </c>
      <c r="N11" s="2">
        <v>2</v>
      </c>
      <c r="O11" s="2">
        <v>2</v>
      </c>
      <c r="P11" s="2">
        <v>2</v>
      </c>
      <c r="Q11" s="2">
        <v>2</v>
      </c>
      <c r="R11" s="2">
        <v>2</v>
      </c>
      <c r="S11" s="2">
        <v>2</v>
      </c>
      <c r="T11" s="2">
        <v>2</v>
      </c>
      <c r="U11" s="2">
        <v>2</v>
      </c>
      <c r="V11" s="2">
        <v>2</v>
      </c>
      <c r="W11" s="2">
        <v>2</v>
      </c>
      <c r="X11" s="2">
        <v>2</v>
      </c>
      <c r="Y11" s="2">
        <v>2</v>
      </c>
      <c r="Z11" s="2">
        <v>2</v>
      </c>
      <c r="AA11" s="2">
        <v>2</v>
      </c>
      <c r="AB11" s="2">
        <v>2</v>
      </c>
      <c r="AC11" s="2">
        <v>2</v>
      </c>
      <c r="AD11" s="2">
        <v>2</v>
      </c>
      <c r="AE11" s="2">
        <v>2</v>
      </c>
      <c r="AF11" s="2">
        <v>2</v>
      </c>
      <c r="AG11" s="2">
        <v>2</v>
      </c>
      <c r="AH11" s="2">
        <v>2</v>
      </c>
      <c r="AI11" s="2">
        <v>2</v>
      </c>
      <c r="AJ11" s="2">
        <v>2</v>
      </c>
      <c r="AK11" s="2">
        <v>2</v>
      </c>
      <c r="AL11" s="2">
        <v>2</v>
      </c>
      <c r="AM11" s="2">
        <v>2</v>
      </c>
      <c r="AN11" s="2">
        <v>2</v>
      </c>
      <c r="AO11" s="2">
        <v>2</v>
      </c>
      <c r="AP11" s="2">
        <v>2</v>
      </c>
      <c r="AQ11" s="2">
        <v>2</v>
      </c>
      <c r="AR11" s="2">
        <v>2</v>
      </c>
      <c r="AS11" s="2">
        <v>2</v>
      </c>
      <c r="AT11" s="2">
        <v>2</v>
      </c>
      <c r="AU11" s="2">
        <v>2</v>
      </c>
      <c r="AV11" s="2">
        <v>2</v>
      </c>
      <c r="AW11" s="2">
        <v>2</v>
      </c>
      <c r="AX11" s="2">
        <v>2</v>
      </c>
      <c r="AY11" s="2">
        <v>2</v>
      </c>
      <c r="AZ11" s="2">
        <v>2</v>
      </c>
      <c r="BA11" s="2">
        <v>2</v>
      </c>
      <c r="BB11" s="2">
        <v>2</v>
      </c>
      <c r="BC11" s="2">
        <v>2</v>
      </c>
      <c r="BD11" s="2">
        <v>2</v>
      </c>
      <c r="BE11" s="2">
        <v>2</v>
      </c>
      <c r="BF11" s="2">
        <v>2</v>
      </c>
      <c r="BG11" s="2">
        <v>2</v>
      </c>
      <c r="BH11" s="2">
        <v>2</v>
      </c>
      <c r="BI11" s="2">
        <v>2</v>
      </c>
      <c r="BJ11" s="2">
        <v>2</v>
      </c>
      <c r="BK11" s="2">
        <v>2</v>
      </c>
      <c r="BL11" s="2">
        <v>2</v>
      </c>
      <c r="BM11" s="2">
        <v>2</v>
      </c>
      <c r="BN11" s="2">
        <v>2</v>
      </c>
      <c r="BO11" s="2">
        <v>2</v>
      </c>
      <c r="BP11" s="2">
        <v>2</v>
      </c>
      <c r="BQ11" s="2">
        <v>2</v>
      </c>
      <c r="BR11" s="2">
        <v>2</v>
      </c>
      <c r="BS11" s="2">
        <v>2</v>
      </c>
      <c r="BT11" s="2">
        <v>2</v>
      </c>
      <c r="BU11" s="2">
        <v>2</v>
      </c>
      <c r="BV11" s="2">
        <v>2</v>
      </c>
      <c r="BW11" s="2">
        <v>2</v>
      </c>
      <c r="BX11" s="2">
        <v>2</v>
      </c>
      <c r="BY11" s="2">
        <v>2</v>
      </c>
      <c r="BZ11" s="2">
        <v>2</v>
      </c>
      <c r="CA11" s="2">
        <v>2</v>
      </c>
      <c r="CB11" s="2">
        <v>2</v>
      </c>
      <c r="CC11" s="2">
        <v>0</v>
      </c>
      <c r="CD11" s="2">
        <v>0</v>
      </c>
      <c r="CE11" s="2">
        <v>0</v>
      </c>
      <c r="CF11" s="2">
        <v>2</v>
      </c>
      <c r="CG11" s="2">
        <v>2</v>
      </c>
      <c r="CH11" s="2">
        <v>2</v>
      </c>
      <c r="CI11" s="2">
        <v>2</v>
      </c>
      <c r="CJ11" s="2">
        <v>2</v>
      </c>
      <c r="CK11" s="2">
        <v>2</v>
      </c>
      <c r="CL11" s="2">
        <v>2</v>
      </c>
      <c r="CM11" s="2">
        <v>2</v>
      </c>
      <c r="CN11" s="2">
        <v>2</v>
      </c>
      <c r="CO11" s="2">
        <v>2</v>
      </c>
      <c r="CP11" s="2">
        <v>2</v>
      </c>
      <c r="CQ11" s="2">
        <v>2</v>
      </c>
      <c r="CR11" s="2">
        <v>1</v>
      </c>
      <c r="CS11" s="2">
        <v>2</v>
      </c>
      <c r="CT11" s="2">
        <v>0</v>
      </c>
      <c r="CU11" s="2">
        <v>2</v>
      </c>
      <c r="CV11" s="2">
        <v>2</v>
      </c>
      <c r="CW11" s="2">
        <v>1</v>
      </c>
      <c r="CX11" s="2">
        <v>2</v>
      </c>
      <c r="CY11" s="2">
        <v>0</v>
      </c>
      <c r="CZ11" s="2">
        <v>2</v>
      </c>
      <c r="DA11" s="2">
        <v>0</v>
      </c>
      <c r="DB11" s="2">
        <v>2</v>
      </c>
      <c r="DC11" s="2">
        <v>2</v>
      </c>
      <c r="DD11" s="2">
        <v>2</v>
      </c>
      <c r="DE11" s="2">
        <v>2</v>
      </c>
      <c r="DF11" s="2">
        <v>2</v>
      </c>
      <c r="DH11" s="24">
        <f t="shared" si="0"/>
        <v>202</v>
      </c>
      <c r="DI11" s="25">
        <f t="shared" si="1"/>
        <v>0.93519999999999992</v>
      </c>
      <c r="DJ11" s="26">
        <f t="shared" si="2"/>
        <v>100</v>
      </c>
      <c r="DK11" s="18">
        <f t="shared" si="6"/>
        <v>0.92592592592592593</v>
      </c>
      <c r="DL11" s="28">
        <f t="shared" si="3"/>
        <v>2</v>
      </c>
      <c r="DM11" s="20">
        <f t="shared" si="7"/>
        <v>1.8518518518518517E-2</v>
      </c>
      <c r="DN11" s="30">
        <f t="shared" si="4"/>
        <v>6</v>
      </c>
      <c r="DO11" s="22">
        <f t="shared" si="8"/>
        <v>5.5555555555555552E-2</v>
      </c>
      <c r="DP11" s="32">
        <f t="shared" si="5"/>
        <v>108</v>
      </c>
    </row>
    <row r="12" spans="1:120" x14ac:dyDescent="0.25">
      <c r="A12" s="44">
        <v>43525</v>
      </c>
      <c r="B12" s="33" t="s">
        <v>162</v>
      </c>
      <c r="C12" s="33">
        <v>2</v>
      </c>
      <c r="D12" s="33">
        <v>2</v>
      </c>
      <c r="E12" s="33">
        <v>2</v>
      </c>
      <c r="F12" s="33">
        <v>2</v>
      </c>
      <c r="G12" s="33">
        <v>2</v>
      </c>
      <c r="H12" s="33">
        <v>2</v>
      </c>
      <c r="I12" s="33">
        <v>2</v>
      </c>
      <c r="J12" s="33">
        <v>2</v>
      </c>
      <c r="K12" s="33">
        <v>2</v>
      </c>
      <c r="L12" s="33">
        <v>1</v>
      </c>
      <c r="M12" s="33">
        <v>2</v>
      </c>
      <c r="N12" s="33">
        <v>2</v>
      </c>
      <c r="O12" s="33">
        <v>2</v>
      </c>
      <c r="P12" s="33">
        <v>2</v>
      </c>
      <c r="Q12" s="33">
        <v>2</v>
      </c>
      <c r="R12" s="33">
        <v>2</v>
      </c>
      <c r="S12" s="33">
        <v>2</v>
      </c>
      <c r="T12" s="33">
        <v>2</v>
      </c>
      <c r="U12" s="33">
        <v>0</v>
      </c>
      <c r="V12" s="33">
        <v>2</v>
      </c>
      <c r="W12" s="33">
        <v>2</v>
      </c>
      <c r="X12" s="33">
        <v>2</v>
      </c>
      <c r="Y12" s="33">
        <v>2</v>
      </c>
      <c r="Z12" s="33">
        <v>2</v>
      </c>
      <c r="AA12" s="33">
        <v>2</v>
      </c>
      <c r="AB12" s="33">
        <v>2</v>
      </c>
      <c r="AC12" s="33">
        <v>2</v>
      </c>
      <c r="AD12" s="33">
        <v>2</v>
      </c>
      <c r="AE12" s="33">
        <v>0</v>
      </c>
      <c r="AF12" s="33">
        <v>1</v>
      </c>
      <c r="AG12" s="33">
        <v>2</v>
      </c>
      <c r="AH12" s="33">
        <v>2</v>
      </c>
      <c r="AI12" s="33">
        <v>2</v>
      </c>
      <c r="AJ12" s="33">
        <v>2</v>
      </c>
      <c r="AK12" s="33">
        <v>0</v>
      </c>
      <c r="AL12" s="33">
        <v>2</v>
      </c>
      <c r="AM12" s="33">
        <v>2</v>
      </c>
      <c r="AN12" s="33">
        <v>2</v>
      </c>
      <c r="AO12" s="33">
        <v>2</v>
      </c>
      <c r="AP12" s="33">
        <v>2</v>
      </c>
      <c r="AQ12" s="33">
        <v>2</v>
      </c>
      <c r="AR12" s="33">
        <v>2</v>
      </c>
      <c r="AS12" s="33">
        <v>2</v>
      </c>
      <c r="AT12" s="33">
        <v>2</v>
      </c>
      <c r="AU12" s="33">
        <v>2</v>
      </c>
      <c r="AV12" s="33">
        <v>2</v>
      </c>
      <c r="AW12" s="33">
        <v>2</v>
      </c>
      <c r="AX12" s="33">
        <v>2</v>
      </c>
      <c r="AY12" s="33">
        <v>2</v>
      </c>
      <c r="AZ12" s="33">
        <v>2</v>
      </c>
      <c r="BA12" s="33">
        <v>2</v>
      </c>
      <c r="BB12" s="33">
        <v>2</v>
      </c>
      <c r="BC12" s="33">
        <v>2</v>
      </c>
      <c r="BD12" s="33">
        <v>2</v>
      </c>
      <c r="BE12" s="33">
        <v>2</v>
      </c>
      <c r="BF12" s="33">
        <v>2</v>
      </c>
      <c r="BG12" s="33">
        <v>2</v>
      </c>
      <c r="BH12" s="33">
        <v>2</v>
      </c>
      <c r="BI12" s="33">
        <v>2</v>
      </c>
      <c r="BJ12" s="33">
        <v>2</v>
      </c>
      <c r="BK12" s="33">
        <v>2</v>
      </c>
      <c r="BL12" s="33">
        <v>2</v>
      </c>
      <c r="BM12" s="33">
        <v>2</v>
      </c>
      <c r="BN12" s="33">
        <v>2</v>
      </c>
      <c r="BO12" s="33">
        <v>2</v>
      </c>
      <c r="BP12" s="33">
        <v>2</v>
      </c>
      <c r="BQ12" s="33">
        <v>2</v>
      </c>
      <c r="BR12" s="33">
        <v>2</v>
      </c>
      <c r="BS12" s="33">
        <v>2</v>
      </c>
      <c r="BT12" s="33">
        <v>2</v>
      </c>
      <c r="BU12" s="33">
        <v>2</v>
      </c>
      <c r="BV12" s="33">
        <v>2</v>
      </c>
      <c r="BW12" s="33">
        <v>2</v>
      </c>
      <c r="BX12" s="33">
        <v>2</v>
      </c>
      <c r="BY12" s="33">
        <v>2</v>
      </c>
      <c r="BZ12" s="33">
        <v>2</v>
      </c>
      <c r="CA12" s="33">
        <v>2</v>
      </c>
      <c r="CB12" s="33">
        <v>2</v>
      </c>
      <c r="CC12" s="33">
        <v>0</v>
      </c>
      <c r="CD12" s="33">
        <v>2</v>
      </c>
      <c r="CE12" s="33">
        <v>2</v>
      </c>
      <c r="CF12" s="33">
        <v>2</v>
      </c>
      <c r="CG12" s="33">
        <v>2</v>
      </c>
      <c r="CH12" s="33">
        <v>1</v>
      </c>
      <c r="CI12" s="33">
        <v>2</v>
      </c>
      <c r="CJ12" s="33">
        <v>2</v>
      </c>
      <c r="CK12" s="33">
        <v>2</v>
      </c>
      <c r="CL12" s="33">
        <v>0</v>
      </c>
      <c r="CM12" s="33">
        <v>2</v>
      </c>
      <c r="CN12" s="33">
        <v>2</v>
      </c>
      <c r="CO12" s="33">
        <v>2</v>
      </c>
      <c r="CP12" s="33">
        <v>2</v>
      </c>
      <c r="CQ12" s="33">
        <v>2</v>
      </c>
      <c r="CR12" s="33">
        <v>2</v>
      </c>
      <c r="CS12" s="33">
        <v>2</v>
      </c>
      <c r="CT12" s="33">
        <v>2</v>
      </c>
      <c r="CU12" s="33">
        <v>2</v>
      </c>
      <c r="CV12" s="33">
        <v>2</v>
      </c>
      <c r="CW12" s="33">
        <v>2</v>
      </c>
      <c r="CX12" s="33">
        <v>2</v>
      </c>
      <c r="CY12" s="33">
        <v>2</v>
      </c>
      <c r="CZ12" s="33">
        <v>2</v>
      </c>
      <c r="DA12" s="33">
        <v>2</v>
      </c>
      <c r="DB12" s="33">
        <v>2</v>
      </c>
      <c r="DC12" s="33">
        <v>2</v>
      </c>
      <c r="DD12" s="33">
        <v>2</v>
      </c>
      <c r="DE12" s="33">
        <v>2</v>
      </c>
      <c r="DF12" s="33">
        <v>0</v>
      </c>
      <c r="DH12" s="24">
        <f t="shared" si="0"/>
        <v>201</v>
      </c>
      <c r="DI12" s="25">
        <f t="shared" si="1"/>
        <v>0.93059999999999998</v>
      </c>
      <c r="DJ12" s="26">
        <f t="shared" si="2"/>
        <v>99</v>
      </c>
      <c r="DK12" s="18">
        <f t="shared" si="6"/>
        <v>0.91666666666666674</v>
      </c>
      <c r="DL12" s="28">
        <f t="shared" si="3"/>
        <v>3</v>
      </c>
      <c r="DM12" s="20">
        <f t="shared" si="7"/>
        <v>2.7777777777777776E-2</v>
      </c>
      <c r="DN12" s="30">
        <f t="shared" si="4"/>
        <v>6</v>
      </c>
      <c r="DO12" s="22">
        <f t="shared" si="8"/>
        <v>5.5555555555555552E-2</v>
      </c>
      <c r="DP12" s="32">
        <f t="shared" si="5"/>
        <v>108</v>
      </c>
    </row>
    <row r="13" spans="1:120" x14ac:dyDescent="0.25">
      <c r="A13" s="2" t="s">
        <v>165</v>
      </c>
      <c r="B13" s="2" t="s">
        <v>172</v>
      </c>
      <c r="C13" s="2">
        <v>2</v>
      </c>
      <c r="D13" s="2">
        <v>2</v>
      </c>
      <c r="E13" s="2">
        <v>2</v>
      </c>
      <c r="F13" s="2">
        <v>2</v>
      </c>
      <c r="G13" s="2">
        <v>2</v>
      </c>
      <c r="H13" s="2">
        <v>1</v>
      </c>
      <c r="I13" s="2">
        <v>2</v>
      </c>
      <c r="J13" s="2">
        <v>2</v>
      </c>
      <c r="K13" s="2">
        <v>2</v>
      </c>
      <c r="L13" s="2">
        <v>2</v>
      </c>
      <c r="M13" s="2">
        <v>2</v>
      </c>
      <c r="N13" s="2">
        <v>2</v>
      </c>
      <c r="O13" s="2">
        <v>2</v>
      </c>
      <c r="P13" s="2">
        <v>2</v>
      </c>
      <c r="Q13" s="2">
        <v>2</v>
      </c>
      <c r="R13" s="2">
        <v>2</v>
      </c>
      <c r="S13" s="2">
        <v>2</v>
      </c>
      <c r="T13" s="2">
        <v>2</v>
      </c>
      <c r="U13" s="2">
        <v>2</v>
      </c>
      <c r="V13" s="2">
        <v>2</v>
      </c>
      <c r="W13" s="2">
        <v>2</v>
      </c>
      <c r="X13" s="2">
        <v>2</v>
      </c>
      <c r="Y13" s="2">
        <v>2</v>
      </c>
      <c r="Z13" s="2">
        <v>2</v>
      </c>
      <c r="AA13" s="2">
        <v>2</v>
      </c>
      <c r="AB13" s="2">
        <v>2</v>
      </c>
      <c r="AC13" s="2">
        <v>2</v>
      </c>
      <c r="AD13" s="2">
        <v>2</v>
      </c>
      <c r="AE13" s="2">
        <v>2</v>
      </c>
      <c r="AF13" s="2">
        <v>0</v>
      </c>
      <c r="AG13" s="2">
        <v>2</v>
      </c>
      <c r="AH13" s="2">
        <v>0</v>
      </c>
      <c r="AI13" s="2">
        <v>2</v>
      </c>
      <c r="AJ13" s="2">
        <v>2</v>
      </c>
      <c r="AK13" s="2">
        <v>2</v>
      </c>
      <c r="AL13" s="2">
        <v>2</v>
      </c>
      <c r="AM13" s="2">
        <v>2</v>
      </c>
      <c r="AN13" s="2">
        <v>2</v>
      </c>
      <c r="AO13" s="2">
        <v>2</v>
      </c>
      <c r="AP13" s="2">
        <v>2</v>
      </c>
      <c r="AQ13" s="2">
        <v>2</v>
      </c>
      <c r="AR13" s="2">
        <v>2</v>
      </c>
      <c r="AS13" s="2">
        <v>2</v>
      </c>
      <c r="AT13" s="2">
        <v>2</v>
      </c>
      <c r="AU13" s="2">
        <v>2</v>
      </c>
      <c r="AV13" s="2">
        <v>2</v>
      </c>
      <c r="AW13" s="2">
        <v>2</v>
      </c>
      <c r="AX13" s="2">
        <v>2</v>
      </c>
      <c r="AY13" s="2">
        <v>2</v>
      </c>
      <c r="AZ13" s="2">
        <v>2</v>
      </c>
      <c r="BA13" s="2">
        <v>2</v>
      </c>
      <c r="BB13" s="2">
        <v>1</v>
      </c>
      <c r="BC13" s="2">
        <v>2</v>
      </c>
      <c r="BD13" s="2">
        <v>2</v>
      </c>
      <c r="BE13" s="2">
        <v>2</v>
      </c>
      <c r="BF13" s="2">
        <v>2</v>
      </c>
      <c r="BG13" s="2">
        <v>2</v>
      </c>
      <c r="BH13" s="2">
        <v>2</v>
      </c>
      <c r="BI13" s="2">
        <v>2</v>
      </c>
      <c r="BJ13" s="2">
        <v>2</v>
      </c>
      <c r="BK13" s="2">
        <v>2</v>
      </c>
      <c r="BL13" s="2">
        <v>2</v>
      </c>
      <c r="BM13" s="2">
        <v>2</v>
      </c>
      <c r="BN13" s="2">
        <v>2</v>
      </c>
      <c r="BO13" s="2">
        <v>2</v>
      </c>
      <c r="BP13" s="2">
        <v>2</v>
      </c>
      <c r="BQ13" s="2">
        <v>2</v>
      </c>
      <c r="BR13" s="2">
        <v>2</v>
      </c>
      <c r="BS13" s="2">
        <v>2</v>
      </c>
      <c r="BT13" s="2">
        <v>1</v>
      </c>
      <c r="BU13" s="2">
        <v>2</v>
      </c>
      <c r="BV13" s="2">
        <v>2</v>
      </c>
      <c r="BW13" s="2">
        <v>2</v>
      </c>
      <c r="BX13" s="2">
        <v>2</v>
      </c>
      <c r="BY13" s="2">
        <v>2</v>
      </c>
      <c r="BZ13" s="2">
        <v>2</v>
      </c>
      <c r="CA13" s="2">
        <v>1</v>
      </c>
      <c r="CB13" s="2">
        <v>2</v>
      </c>
      <c r="CC13" s="2">
        <v>2</v>
      </c>
      <c r="CD13" s="2">
        <v>2</v>
      </c>
      <c r="CE13" s="2">
        <v>1</v>
      </c>
      <c r="CF13" s="2">
        <v>2</v>
      </c>
      <c r="CG13" s="2">
        <v>2</v>
      </c>
      <c r="CH13" s="2">
        <v>2</v>
      </c>
      <c r="CI13" s="2">
        <v>2</v>
      </c>
      <c r="CJ13" s="2">
        <v>2</v>
      </c>
      <c r="CK13" s="2">
        <v>2</v>
      </c>
      <c r="CL13" s="2">
        <v>2</v>
      </c>
      <c r="CM13" s="2">
        <v>2</v>
      </c>
      <c r="CN13" s="2">
        <v>2</v>
      </c>
      <c r="CO13" s="2">
        <v>2</v>
      </c>
      <c r="CP13" s="2">
        <v>2</v>
      </c>
      <c r="CQ13" s="2">
        <v>2</v>
      </c>
      <c r="CR13" s="2">
        <v>0</v>
      </c>
      <c r="CS13" s="2">
        <v>2</v>
      </c>
      <c r="CT13" s="2">
        <v>2</v>
      </c>
      <c r="CU13" s="2">
        <v>2</v>
      </c>
      <c r="CV13" s="2">
        <v>0</v>
      </c>
      <c r="CW13" s="2">
        <v>2</v>
      </c>
      <c r="CX13" s="2">
        <v>2</v>
      </c>
      <c r="CY13" s="2">
        <v>2</v>
      </c>
      <c r="CZ13" s="2">
        <v>2</v>
      </c>
      <c r="DA13" s="2">
        <v>2</v>
      </c>
      <c r="DB13" s="2">
        <v>2</v>
      </c>
      <c r="DC13" s="2">
        <v>0</v>
      </c>
      <c r="DD13" s="2">
        <v>2</v>
      </c>
      <c r="DE13" s="2">
        <v>2</v>
      </c>
      <c r="DF13" s="2">
        <v>2</v>
      </c>
      <c r="DH13" s="24">
        <f t="shared" si="0"/>
        <v>201</v>
      </c>
      <c r="DI13" s="25">
        <f t="shared" si="1"/>
        <v>0.93059999999999998</v>
      </c>
      <c r="DJ13" s="26">
        <f t="shared" si="2"/>
        <v>98</v>
      </c>
      <c r="DK13" s="18">
        <f t="shared" si="6"/>
        <v>0.90740740740740744</v>
      </c>
      <c r="DL13" s="28">
        <f t="shared" si="3"/>
        <v>5</v>
      </c>
      <c r="DM13" s="20">
        <f t="shared" si="7"/>
        <v>4.6296296296296301E-2</v>
      </c>
      <c r="DN13" s="30">
        <f t="shared" si="4"/>
        <v>5</v>
      </c>
      <c r="DO13" s="22">
        <f t="shared" si="8"/>
        <v>4.6296296296296301E-2</v>
      </c>
      <c r="DP13" s="32">
        <f t="shared" si="5"/>
        <v>108</v>
      </c>
    </row>
    <row r="14" spans="1:120" x14ac:dyDescent="0.25">
      <c r="A14" s="33" t="s">
        <v>165</v>
      </c>
      <c r="B14" s="33" t="s">
        <v>177</v>
      </c>
      <c r="C14" s="33">
        <v>2</v>
      </c>
      <c r="D14" s="33">
        <v>2</v>
      </c>
      <c r="E14" s="33">
        <v>2</v>
      </c>
      <c r="F14" s="33">
        <v>2</v>
      </c>
      <c r="G14" s="33">
        <v>2</v>
      </c>
      <c r="H14" s="33">
        <v>2</v>
      </c>
      <c r="I14" s="33">
        <v>2</v>
      </c>
      <c r="J14" s="33">
        <v>2</v>
      </c>
      <c r="K14" s="33">
        <v>2</v>
      </c>
      <c r="L14" s="33">
        <v>2</v>
      </c>
      <c r="M14" s="33">
        <v>2</v>
      </c>
      <c r="N14" s="33">
        <v>2</v>
      </c>
      <c r="O14" s="33">
        <v>2</v>
      </c>
      <c r="P14" s="33">
        <v>2</v>
      </c>
      <c r="Q14" s="33">
        <v>2</v>
      </c>
      <c r="R14" s="33">
        <v>2</v>
      </c>
      <c r="S14" s="33">
        <v>2</v>
      </c>
      <c r="T14" s="33">
        <v>2</v>
      </c>
      <c r="U14" s="33">
        <v>2</v>
      </c>
      <c r="V14" s="33">
        <v>2</v>
      </c>
      <c r="W14" s="33">
        <v>2</v>
      </c>
      <c r="X14" s="33">
        <v>2</v>
      </c>
      <c r="Y14" s="33">
        <v>2</v>
      </c>
      <c r="Z14" s="33">
        <v>2</v>
      </c>
      <c r="AA14" s="33">
        <v>2</v>
      </c>
      <c r="AB14" s="33">
        <v>2</v>
      </c>
      <c r="AC14" s="33">
        <v>2</v>
      </c>
      <c r="AD14" s="33">
        <v>2</v>
      </c>
      <c r="AE14" s="33">
        <v>2</v>
      </c>
      <c r="AF14" s="33">
        <v>2</v>
      </c>
      <c r="AG14" s="33">
        <v>2</v>
      </c>
      <c r="AH14" s="33">
        <v>2</v>
      </c>
      <c r="AI14" s="33">
        <v>2</v>
      </c>
      <c r="AJ14" s="33">
        <v>2</v>
      </c>
      <c r="AK14" s="33">
        <v>2</v>
      </c>
      <c r="AL14" s="33">
        <v>0</v>
      </c>
      <c r="AM14" s="33">
        <v>2</v>
      </c>
      <c r="AN14" s="33">
        <v>2</v>
      </c>
      <c r="AO14" s="33">
        <v>2</v>
      </c>
      <c r="AP14" s="33">
        <v>2</v>
      </c>
      <c r="AQ14" s="33">
        <v>2</v>
      </c>
      <c r="AR14" s="33">
        <v>2</v>
      </c>
      <c r="AS14" s="33">
        <v>0</v>
      </c>
      <c r="AT14" s="33">
        <v>2</v>
      </c>
      <c r="AU14" s="33">
        <v>2</v>
      </c>
      <c r="AV14" s="33">
        <v>2</v>
      </c>
      <c r="AW14" s="33">
        <v>0</v>
      </c>
      <c r="AX14" s="33">
        <v>2</v>
      </c>
      <c r="AY14" s="33">
        <v>0</v>
      </c>
      <c r="AZ14" s="33">
        <v>2</v>
      </c>
      <c r="BA14" s="33">
        <v>2</v>
      </c>
      <c r="BB14" s="33">
        <v>1</v>
      </c>
      <c r="BC14" s="33">
        <v>2</v>
      </c>
      <c r="BD14" s="33">
        <v>0</v>
      </c>
      <c r="BE14" s="33">
        <v>2</v>
      </c>
      <c r="BF14" s="33">
        <v>2</v>
      </c>
      <c r="BG14" s="33">
        <v>2</v>
      </c>
      <c r="BH14" s="33">
        <v>2</v>
      </c>
      <c r="BI14" s="33">
        <v>2</v>
      </c>
      <c r="BJ14" s="33">
        <v>2</v>
      </c>
      <c r="BK14" s="33">
        <v>2</v>
      </c>
      <c r="BL14" s="33">
        <v>2</v>
      </c>
      <c r="BM14" s="33">
        <v>2</v>
      </c>
      <c r="BN14" s="33">
        <v>2</v>
      </c>
      <c r="BO14" s="33">
        <v>2</v>
      </c>
      <c r="BP14" s="33">
        <v>2</v>
      </c>
      <c r="BQ14" s="33">
        <v>2</v>
      </c>
      <c r="BR14" s="33">
        <v>2</v>
      </c>
      <c r="BS14" s="33">
        <v>2</v>
      </c>
      <c r="BT14" s="33">
        <v>2</v>
      </c>
      <c r="BU14" s="33">
        <v>2</v>
      </c>
      <c r="BV14" s="33">
        <v>2</v>
      </c>
      <c r="BW14" s="33">
        <v>2</v>
      </c>
      <c r="BX14" s="33">
        <v>2</v>
      </c>
      <c r="BY14" s="33">
        <v>2</v>
      </c>
      <c r="BZ14" s="33">
        <v>2</v>
      </c>
      <c r="CA14" s="33">
        <v>2</v>
      </c>
      <c r="CB14" s="33">
        <v>2</v>
      </c>
      <c r="CC14" s="33">
        <v>2</v>
      </c>
      <c r="CD14" s="33">
        <v>2</v>
      </c>
      <c r="CE14" s="33">
        <v>2</v>
      </c>
      <c r="CF14" s="33">
        <v>2</v>
      </c>
      <c r="CG14" s="33">
        <v>2</v>
      </c>
      <c r="CH14" s="33">
        <v>2</v>
      </c>
      <c r="CI14" s="33">
        <v>2</v>
      </c>
      <c r="CJ14" s="33">
        <v>2</v>
      </c>
      <c r="CK14" s="33">
        <v>2</v>
      </c>
      <c r="CL14" s="33">
        <v>2</v>
      </c>
      <c r="CM14" s="33">
        <v>0</v>
      </c>
      <c r="CN14" s="33">
        <v>1</v>
      </c>
      <c r="CO14" s="33">
        <v>2</v>
      </c>
      <c r="CP14" s="33">
        <v>2</v>
      </c>
      <c r="CQ14" s="33">
        <v>2</v>
      </c>
      <c r="CR14" s="33">
        <v>0</v>
      </c>
      <c r="CS14" s="33">
        <v>2</v>
      </c>
      <c r="CT14" s="33">
        <v>2</v>
      </c>
      <c r="CU14" s="33">
        <v>2</v>
      </c>
      <c r="CV14" s="33">
        <v>2</v>
      </c>
      <c r="CW14" s="33">
        <v>1</v>
      </c>
      <c r="CX14" s="33">
        <v>2</v>
      </c>
      <c r="CY14" s="33">
        <v>2</v>
      </c>
      <c r="CZ14" s="33">
        <v>2</v>
      </c>
      <c r="DA14" s="33">
        <v>2</v>
      </c>
      <c r="DB14" s="33">
        <v>2</v>
      </c>
      <c r="DC14" s="33">
        <v>2</v>
      </c>
      <c r="DD14" s="33">
        <v>2</v>
      </c>
      <c r="DE14" s="33">
        <v>2</v>
      </c>
      <c r="DF14" s="33">
        <v>2</v>
      </c>
      <c r="DH14" s="24">
        <f t="shared" si="0"/>
        <v>199</v>
      </c>
      <c r="DI14" s="25">
        <f t="shared" si="1"/>
        <v>0.92130000000000001</v>
      </c>
      <c r="DJ14" s="26">
        <f t="shared" si="2"/>
        <v>98</v>
      </c>
      <c r="DK14" s="18">
        <f t="shared" si="6"/>
        <v>0.90740740740740744</v>
      </c>
      <c r="DL14" s="28">
        <f t="shared" si="3"/>
        <v>3</v>
      </c>
      <c r="DM14" s="20">
        <f t="shared" si="7"/>
        <v>2.7777777777777776E-2</v>
      </c>
      <c r="DN14" s="30">
        <f t="shared" si="4"/>
        <v>7</v>
      </c>
      <c r="DO14" s="22">
        <f t="shared" si="8"/>
        <v>6.4814814814814825E-2</v>
      </c>
      <c r="DP14" s="32">
        <f t="shared" si="5"/>
        <v>108</v>
      </c>
    </row>
    <row r="15" spans="1:120" x14ac:dyDescent="0.25">
      <c r="A15" s="2" t="s">
        <v>165</v>
      </c>
      <c r="B15" s="2" t="s">
        <v>190</v>
      </c>
      <c r="C15" s="2">
        <v>2</v>
      </c>
      <c r="D15" s="2">
        <v>2</v>
      </c>
      <c r="E15" s="2">
        <v>2</v>
      </c>
      <c r="F15" s="2">
        <v>2</v>
      </c>
      <c r="G15" s="2">
        <v>2</v>
      </c>
      <c r="H15" s="2">
        <v>2</v>
      </c>
      <c r="I15" s="2">
        <v>2</v>
      </c>
      <c r="J15" s="2">
        <v>2</v>
      </c>
      <c r="K15" s="2">
        <v>2</v>
      </c>
      <c r="L15" s="2">
        <v>2</v>
      </c>
      <c r="M15" s="2">
        <v>2</v>
      </c>
      <c r="N15" s="2">
        <v>2</v>
      </c>
      <c r="O15" s="2">
        <v>2</v>
      </c>
      <c r="P15" s="2">
        <v>2</v>
      </c>
      <c r="Q15" s="2">
        <v>2</v>
      </c>
      <c r="R15" s="2">
        <v>2</v>
      </c>
      <c r="S15" s="2">
        <v>2</v>
      </c>
      <c r="T15" s="2">
        <v>2</v>
      </c>
      <c r="U15" s="2">
        <v>2</v>
      </c>
      <c r="V15" s="2">
        <v>0</v>
      </c>
      <c r="W15" s="2">
        <v>2</v>
      </c>
      <c r="X15" s="2">
        <v>2</v>
      </c>
      <c r="Y15" s="2">
        <v>2</v>
      </c>
      <c r="Z15" s="2">
        <v>2</v>
      </c>
      <c r="AA15" s="2">
        <v>2</v>
      </c>
      <c r="AB15" s="2">
        <v>2</v>
      </c>
      <c r="AC15" s="2">
        <v>2</v>
      </c>
      <c r="AD15" s="2">
        <v>2</v>
      </c>
      <c r="AE15" s="2">
        <v>1</v>
      </c>
      <c r="AF15" s="2">
        <v>2</v>
      </c>
      <c r="AG15" s="2">
        <v>2</v>
      </c>
      <c r="AH15" s="2">
        <v>2</v>
      </c>
      <c r="AI15" s="2">
        <v>2</v>
      </c>
      <c r="AJ15" s="2">
        <v>2</v>
      </c>
      <c r="AK15" s="2">
        <v>2</v>
      </c>
      <c r="AL15" s="2">
        <v>2</v>
      </c>
      <c r="AM15" s="2">
        <v>2</v>
      </c>
      <c r="AN15" s="2">
        <v>2</v>
      </c>
      <c r="AO15" s="2">
        <v>2</v>
      </c>
      <c r="AP15" s="2">
        <v>2</v>
      </c>
      <c r="AQ15" s="2">
        <v>2</v>
      </c>
      <c r="AR15" s="2">
        <v>2</v>
      </c>
      <c r="AS15" s="2">
        <v>2</v>
      </c>
      <c r="AT15" s="2">
        <v>2</v>
      </c>
      <c r="AU15" s="2">
        <v>2</v>
      </c>
      <c r="AV15" s="2">
        <v>2</v>
      </c>
      <c r="AW15" s="2">
        <v>1</v>
      </c>
      <c r="AX15" s="2">
        <v>0</v>
      </c>
      <c r="AY15" s="2">
        <v>2</v>
      </c>
      <c r="AZ15" s="2">
        <v>2</v>
      </c>
      <c r="BA15" s="2">
        <v>2</v>
      </c>
      <c r="BB15" s="2">
        <v>2</v>
      </c>
      <c r="BC15" s="2">
        <v>2</v>
      </c>
      <c r="BD15" s="2">
        <v>2</v>
      </c>
      <c r="BE15" s="2">
        <v>2</v>
      </c>
      <c r="BF15" s="2">
        <v>2</v>
      </c>
      <c r="BG15" s="2">
        <v>2</v>
      </c>
      <c r="BH15" s="2">
        <v>2</v>
      </c>
      <c r="BI15" s="2">
        <v>2</v>
      </c>
      <c r="BJ15" s="2">
        <v>2</v>
      </c>
      <c r="BK15" s="2">
        <v>0</v>
      </c>
      <c r="BL15" s="2">
        <v>2</v>
      </c>
      <c r="BM15" s="2">
        <v>2</v>
      </c>
      <c r="BN15" s="2">
        <v>2</v>
      </c>
      <c r="BO15" s="2">
        <v>2</v>
      </c>
      <c r="BP15" s="2">
        <v>2</v>
      </c>
      <c r="BQ15" s="2">
        <v>2</v>
      </c>
      <c r="BR15" s="2">
        <v>2</v>
      </c>
      <c r="BS15" s="2">
        <v>2</v>
      </c>
      <c r="BT15" s="2">
        <v>1</v>
      </c>
      <c r="BU15" s="2">
        <v>2</v>
      </c>
      <c r="BV15" s="2">
        <v>2</v>
      </c>
      <c r="BW15" s="2">
        <v>2</v>
      </c>
      <c r="BX15" s="2">
        <v>2</v>
      </c>
      <c r="BY15" s="2">
        <v>2</v>
      </c>
      <c r="BZ15" s="2">
        <v>2</v>
      </c>
      <c r="CA15" s="2">
        <v>1</v>
      </c>
      <c r="CB15" s="2">
        <v>2</v>
      </c>
      <c r="CC15" s="2">
        <v>0</v>
      </c>
      <c r="CD15" s="2">
        <v>0</v>
      </c>
      <c r="CE15" s="2">
        <v>0</v>
      </c>
      <c r="CF15" s="2">
        <v>2</v>
      </c>
      <c r="CG15" s="2">
        <v>2</v>
      </c>
      <c r="CH15" s="2">
        <v>2</v>
      </c>
      <c r="CI15" s="2">
        <v>2</v>
      </c>
      <c r="CJ15" s="2">
        <v>2</v>
      </c>
      <c r="CK15" s="2">
        <v>2</v>
      </c>
      <c r="CL15" s="2">
        <v>2</v>
      </c>
      <c r="CM15" s="2">
        <v>2</v>
      </c>
      <c r="CN15" s="2">
        <v>2</v>
      </c>
      <c r="CO15" s="2">
        <v>2</v>
      </c>
      <c r="CP15" s="2">
        <v>2</v>
      </c>
      <c r="CQ15" s="2">
        <v>2</v>
      </c>
      <c r="CR15" s="2">
        <v>1</v>
      </c>
      <c r="CS15" s="2">
        <v>2</v>
      </c>
      <c r="CT15" s="2">
        <v>2</v>
      </c>
      <c r="CU15" s="2">
        <v>2</v>
      </c>
      <c r="CV15" s="2">
        <v>2</v>
      </c>
      <c r="CW15" s="2">
        <v>1</v>
      </c>
      <c r="CX15" s="2">
        <v>2</v>
      </c>
      <c r="CY15" s="2">
        <v>2</v>
      </c>
      <c r="CZ15" s="2">
        <v>2</v>
      </c>
      <c r="DA15" s="2">
        <v>2</v>
      </c>
      <c r="DB15" s="2">
        <v>2</v>
      </c>
      <c r="DC15" s="2">
        <v>2</v>
      </c>
      <c r="DD15" s="2">
        <v>2</v>
      </c>
      <c r="DE15" s="2">
        <v>2</v>
      </c>
      <c r="DF15" s="2">
        <v>2</v>
      </c>
      <c r="DH15" s="24">
        <f t="shared" si="0"/>
        <v>198</v>
      </c>
      <c r="DI15" s="25">
        <f t="shared" si="1"/>
        <v>0.91670000000000007</v>
      </c>
      <c r="DJ15" s="26">
        <f t="shared" si="2"/>
        <v>96</v>
      </c>
      <c r="DK15" s="18">
        <f t="shared" si="6"/>
        <v>0.88888888888888884</v>
      </c>
      <c r="DL15" s="28">
        <f t="shared" si="3"/>
        <v>6</v>
      </c>
      <c r="DM15" s="20">
        <f t="shared" si="7"/>
        <v>5.5555555555555552E-2</v>
      </c>
      <c r="DN15" s="30">
        <f t="shared" si="4"/>
        <v>6</v>
      </c>
      <c r="DO15" s="22">
        <f t="shared" si="8"/>
        <v>5.5555555555555552E-2</v>
      </c>
      <c r="DP15" s="32">
        <f t="shared" si="5"/>
        <v>108</v>
      </c>
    </row>
    <row r="16" spans="1:120" x14ac:dyDescent="0.25">
      <c r="A16" s="33" t="s">
        <v>163</v>
      </c>
      <c r="B16" s="33" t="s">
        <v>171</v>
      </c>
      <c r="C16" s="33">
        <v>2</v>
      </c>
      <c r="D16" s="33">
        <v>2</v>
      </c>
      <c r="E16" s="33">
        <v>2</v>
      </c>
      <c r="F16" s="33">
        <v>2</v>
      </c>
      <c r="G16" s="33">
        <v>2</v>
      </c>
      <c r="H16" s="33">
        <v>2</v>
      </c>
      <c r="I16" s="33">
        <v>2</v>
      </c>
      <c r="J16" s="33">
        <v>2</v>
      </c>
      <c r="K16" s="33">
        <v>2</v>
      </c>
      <c r="L16" s="33">
        <v>1</v>
      </c>
      <c r="M16" s="33">
        <v>2</v>
      </c>
      <c r="N16" s="33">
        <v>2</v>
      </c>
      <c r="O16" s="33">
        <v>2</v>
      </c>
      <c r="P16" s="33">
        <v>2</v>
      </c>
      <c r="Q16" s="33">
        <v>2</v>
      </c>
      <c r="R16" s="33">
        <v>2</v>
      </c>
      <c r="S16" s="33">
        <v>2</v>
      </c>
      <c r="T16" s="33">
        <v>2</v>
      </c>
      <c r="U16" s="33">
        <v>0</v>
      </c>
      <c r="V16" s="33">
        <v>2</v>
      </c>
      <c r="W16" s="33">
        <v>2</v>
      </c>
      <c r="X16" s="33">
        <v>2</v>
      </c>
      <c r="Y16" s="33">
        <v>2</v>
      </c>
      <c r="Z16" s="33">
        <v>2</v>
      </c>
      <c r="AA16" s="33">
        <v>2</v>
      </c>
      <c r="AB16" s="33">
        <v>2</v>
      </c>
      <c r="AC16" s="33">
        <v>2</v>
      </c>
      <c r="AD16" s="33">
        <v>1</v>
      </c>
      <c r="AE16" s="33">
        <v>2</v>
      </c>
      <c r="AF16" s="33">
        <v>0</v>
      </c>
      <c r="AG16" s="33">
        <v>0</v>
      </c>
      <c r="AH16" s="33">
        <v>1</v>
      </c>
      <c r="AI16" s="33">
        <v>2</v>
      </c>
      <c r="AJ16" s="33">
        <v>2</v>
      </c>
      <c r="AK16" s="33">
        <v>2</v>
      </c>
      <c r="AL16" s="33">
        <v>2</v>
      </c>
      <c r="AM16" s="33">
        <v>2</v>
      </c>
      <c r="AN16" s="33">
        <v>2</v>
      </c>
      <c r="AO16" s="33">
        <v>2</v>
      </c>
      <c r="AP16" s="33">
        <v>2</v>
      </c>
      <c r="AQ16" s="33">
        <v>2</v>
      </c>
      <c r="AR16" s="33">
        <v>2</v>
      </c>
      <c r="AS16" s="33">
        <v>2</v>
      </c>
      <c r="AT16" s="33">
        <v>2</v>
      </c>
      <c r="AU16" s="33">
        <v>2</v>
      </c>
      <c r="AV16" s="33">
        <v>2</v>
      </c>
      <c r="AW16" s="33">
        <v>1</v>
      </c>
      <c r="AX16" s="33">
        <v>2</v>
      </c>
      <c r="AY16" s="33">
        <v>2</v>
      </c>
      <c r="AZ16" s="33">
        <v>2</v>
      </c>
      <c r="BA16" s="33">
        <v>2</v>
      </c>
      <c r="BB16" s="33">
        <v>1</v>
      </c>
      <c r="BC16" s="33">
        <v>2</v>
      </c>
      <c r="BD16" s="33">
        <v>2</v>
      </c>
      <c r="BE16" s="33">
        <v>2</v>
      </c>
      <c r="BF16" s="33">
        <v>2</v>
      </c>
      <c r="BG16" s="33">
        <v>2</v>
      </c>
      <c r="BH16" s="33">
        <v>2</v>
      </c>
      <c r="BI16" s="33">
        <v>2</v>
      </c>
      <c r="BJ16" s="33">
        <v>2</v>
      </c>
      <c r="BK16" s="33">
        <v>2</v>
      </c>
      <c r="BL16" s="33">
        <v>2</v>
      </c>
      <c r="BM16" s="33">
        <v>2</v>
      </c>
      <c r="BN16" s="33">
        <v>2</v>
      </c>
      <c r="BO16" s="33">
        <v>2</v>
      </c>
      <c r="BP16" s="33">
        <v>2</v>
      </c>
      <c r="BQ16" s="33">
        <v>2</v>
      </c>
      <c r="BR16" s="33">
        <v>2</v>
      </c>
      <c r="BS16" s="33">
        <v>2</v>
      </c>
      <c r="BT16" s="33">
        <v>1</v>
      </c>
      <c r="BU16" s="33">
        <v>0</v>
      </c>
      <c r="BV16" s="33">
        <v>2</v>
      </c>
      <c r="BW16" s="33">
        <v>2</v>
      </c>
      <c r="BX16" s="33">
        <v>2</v>
      </c>
      <c r="BY16" s="33">
        <v>2</v>
      </c>
      <c r="BZ16" s="33">
        <v>2</v>
      </c>
      <c r="CA16" s="33">
        <v>2</v>
      </c>
      <c r="CB16" s="33">
        <v>2</v>
      </c>
      <c r="CC16" s="33">
        <v>0</v>
      </c>
      <c r="CD16" s="33">
        <v>0</v>
      </c>
      <c r="CE16" s="33">
        <v>0</v>
      </c>
      <c r="CF16" s="33">
        <v>2</v>
      </c>
      <c r="CG16" s="33">
        <v>2</v>
      </c>
      <c r="CH16" s="33">
        <v>2</v>
      </c>
      <c r="CI16" s="33">
        <v>2</v>
      </c>
      <c r="CJ16" s="33">
        <v>2</v>
      </c>
      <c r="CK16" s="33">
        <v>2</v>
      </c>
      <c r="CL16" s="33">
        <v>2</v>
      </c>
      <c r="CM16" s="33">
        <v>2</v>
      </c>
      <c r="CN16" s="33">
        <v>2</v>
      </c>
      <c r="CO16" s="33">
        <v>2</v>
      </c>
      <c r="CP16" s="33">
        <v>2</v>
      </c>
      <c r="CQ16" s="33">
        <v>2</v>
      </c>
      <c r="CR16" s="33">
        <v>2</v>
      </c>
      <c r="CS16" s="33">
        <v>2</v>
      </c>
      <c r="CT16" s="33">
        <v>2</v>
      </c>
      <c r="CU16" s="33">
        <v>2</v>
      </c>
      <c r="CV16" s="33">
        <v>2</v>
      </c>
      <c r="CW16" s="33">
        <v>2</v>
      </c>
      <c r="CX16" s="33">
        <v>2</v>
      </c>
      <c r="CY16" s="33">
        <v>2</v>
      </c>
      <c r="CZ16" s="33">
        <v>2</v>
      </c>
      <c r="DA16" s="33">
        <v>2</v>
      </c>
      <c r="DB16" s="33">
        <v>2</v>
      </c>
      <c r="DC16" s="33">
        <v>2</v>
      </c>
      <c r="DD16" s="33">
        <v>2</v>
      </c>
      <c r="DE16" s="33">
        <v>2</v>
      </c>
      <c r="DF16" s="33">
        <v>2</v>
      </c>
      <c r="DH16" s="24">
        <f t="shared" si="0"/>
        <v>196</v>
      </c>
      <c r="DI16" s="25">
        <f t="shared" si="1"/>
        <v>0.90739999999999998</v>
      </c>
      <c r="DJ16" s="26">
        <f t="shared" si="2"/>
        <v>95</v>
      </c>
      <c r="DK16" s="18">
        <f t="shared" si="6"/>
        <v>0.87962962962962965</v>
      </c>
      <c r="DL16" s="28">
        <f t="shared" si="3"/>
        <v>6</v>
      </c>
      <c r="DM16" s="20">
        <f t="shared" si="7"/>
        <v>5.5555555555555552E-2</v>
      </c>
      <c r="DN16" s="30">
        <f t="shared" si="4"/>
        <v>7</v>
      </c>
      <c r="DO16" s="22">
        <f t="shared" si="8"/>
        <v>6.4814814814814825E-2</v>
      </c>
      <c r="DP16" s="32">
        <f t="shared" si="5"/>
        <v>108</v>
      </c>
    </row>
    <row r="17" spans="1:120" x14ac:dyDescent="0.25">
      <c r="A17" s="2" t="s">
        <v>159</v>
      </c>
      <c r="B17" s="2" t="s">
        <v>184</v>
      </c>
      <c r="C17" s="2">
        <v>2</v>
      </c>
      <c r="D17" s="2">
        <v>2</v>
      </c>
      <c r="E17" s="2">
        <v>2</v>
      </c>
      <c r="F17" s="2">
        <v>2</v>
      </c>
      <c r="G17" s="2">
        <v>2</v>
      </c>
      <c r="H17" s="2">
        <v>2</v>
      </c>
      <c r="I17" s="2">
        <v>2</v>
      </c>
      <c r="J17" s="2">
        <v>2</v>
      </c>
      <c r="K17" s="2">
        <v>2</v>
      </c>
      <c r="L17" s="2">
        <v>2</v>
      </c>
      <c r="M17" s="2">
        <v>2</v>
      </c>
      <c r="N17" s="2">
        <v>2</v>
      </c>
      <c r="O17" s="2">
        <v>2</v>
      </c>
      <c r="P17" s="2">
        <v>2</v>
      </c>
      <c r="Q17" s="2">
        <v>2</v>
      </c>
      <c r="R17" s="2">
        <v>2</v>
      </c>
      <c r="S17" s="2">
        <v>2</v>
      </c>
      <c r="T17" s="2">
        <v>2</v>
      </c>
      <c r="U17" s="2">
        <v>2</v>
      </c>
      <c r="V17" s="2">
        <v>2</v>
      </c>
      <c r="W17" s="2">
        <v>2</v>
      </c>
      <c r="X17" s="2">
        <v>2</v>
      </c>
      <c r="Y17" s="2">
        <v>2</v>
      </c>
      <c r="Z17" s="2">
        <v>2</v>
      </c>
      <c r="AA17" s="2">
        <v>2</v>
      </c>
      <c r="AB17" s="2">
        <v>2</v>
      </c>
      <c r="AC17" s="2">
        <v>2</v>
      </c>
      <c r="AD17" s="2">
        <v>2</v>
      </c>
      <c r="AE17" s="2">
        <v>2</v>
      </c>
      <c r="AF17" s="2">
        <v>0</v>
      </c>
      <c r="AG17" s="2">
        <v>0</v>
      </c>
      <c r="AH17" s="2">
        <v>2</v>
      </c>
      <c r="AI17" s="2">
        <v>2</v>
      </c>
      <c r="AJ17" s="2">
        <v>2</v>
      </c>
      <c r="AK17" s="2">
        <v>2</v>
      </c>
      <c r="AL17" s="2">
        <v>2</v>
      </c>
      <c r="AM17" s="2">
        <v>2</v>
      </c>
      <c r="AN17" s="2">
        <v>2</v>
      </c>
      <c r="AO17" s="2">
        <v>2</v>
      </c>
      <c r="AP17" s="2">
        <v>2</v>
      </c>
      <c r="AQ17" s="2">
        <v>2</v>
      </c>
      <c r="AR17" s="2">
        <v>2</v>
      </c>
      <c r="AS17" s="2">
        <v>2</v>
      </c>
      <c r="AT17" s="2">
        <v>2</v>
      </c>
      <c r="AU17" s="2">
        <v>2</v>
      </c>
      <c r="AV17" s="2">
        <v>2</v>
      </c>
      <c r="AW17" s="2">
        <v>1</v>
      </c>
      <c r="AX17" s="2">
        <v>2</v>
      </c>
      <c r="AY17" s="2">
        <v>2</v>
      </c>
      <c r="AZ17" s="2">
        <v>2</v>
      </c>
      <c r="BA17" s="2">
        <v>2</v>
      </c>
      <c r="BB17" s="2">
        <v>2</v>
      </c>
      <c r="BC17" s="2">
        <v>2</v>
      </c>
      <c r="BD17" s="2">
        <v>2</v>
      </c>
      <c r="BE17" s="2">
        <v>2</v>
      </c>
      <c r="BF17" s="2">
        <v>1</v>
      </c>
      <c r="BG17" s="2">
        <v>2</v>
      </c>
      <c r="BH17" s="2">
        <v>2</v>
      </c>
      <c r="BI17" s="2">
        <v>2</v>
      </c>
      <c r="BJ17" s="2">
        <v>2</v>
      </c>
      <c r="BK17" s="2">
        <v>2</v>
      </c>
      <c r="BL17" s="2">
        <v>2</v>
      </c>
      <c r="BM17" s="2">
        <v>2</v>
      </c>
      <c r="BN17" s="2">
        <v>2</v>
      </c>
      <c r="BO17" s="2">
        <v>2</v>
      </c>
      <c r="BP17" s="2">
        <v>2</v>
      </c>
      <c r="BQ17" s="2">
        <v>2</v>
      </c>
      <c r="BR17" s="2">
        <v>2</v>
      </c>
      <c r="BS17" s="2">
        <v>2</v>
      </c>
      <c r="BT17" s="2">
        <v>2</v>
      </c>
      <c r="BU17" s="2">
        <v>2</v>
      </c>
      <c r="BV17" s="2">
        <v>2</v>
      </c>
      <c r="BW17" s="2">
        <v>2</v>
      </c>
      <c r="BX17" s="2">
        <v>2</v>
      </c>
      <c r="BY17" s="2">
        <v>2</v>
      </c>
      <c r="BZ17" s="2">
        <v>2</v>
      </c>
      <c r="CA17" s="2">
        <v>2</v>
      </c>
      <c r="CB17" s="2">
        <v>2</v>
      </c>
      <c r="CC17" s="2">
        <v>2</v>
      </c>
      <c r="CD17" s="2">
        <v>2</v>
      </c>
      <c r="CE17" s="2">
        <v>2</v>
      </c>
      <c r="CF17" s="2">
        <v>2</v>
      </c>
      <c r="CG17" s="2">
        <v>2</v>
      </c>
      <c r="CH17" s="2">
        <v>2</v>
      </c>
      <c r="CI17" s="2">
        <v>2</v>
      </c>
      <c r="CJ17" s="2">
        <v>2</v>
      </c>
      <c r="CK17" s="2">
        <v>2</v>
      </c>
      <c r="CL17" s="2">
        <v>2</v>
      </c>
      <c r="CM17" s="2">
        <v>2</v>
      </c>
      <c r="CN17" s="2">
        <v>1</v>
      </c>
      <c r="CO17" s="2">
        <v>0</v>
      </c>
      <c r="CP17" s="2">
        <v>0</v>
      </c>
      <c r="CQ17" s="2">
        <v>2</v>
      </c>
      <c r="CR17" s="2">
        <v>1</v>
      </c>
      <c r="CS17" s="2">
        <v>2</v>
      </c>
      <c r="CT17" s="2">
        <v>2</v>
      </c>
      <c r="CU17" s="2">
        <v>2</v>
      </c>
      <c r="CV17" s="2">
        <v>0</v>
      </c>
      <c r="CW17" s="2">
        <v>2</v>
      </c>
      <c r="CX17" s="2">
        <v>1</v>
      </c>
      <c r="CY17" s="2">
        <v>0</v>
      </c>
      <c r="CZ17" s="2">
        <v>2</v>
      </c>
      <c r="DA17" s="2">
        <v>0</v>
      </c>
      <c r="DB17" s="2">
        <v>2</v>
      </c>
      <c r="DC17" s="2">
        <v>2</v>
      </c>
      <c r="DD17" s="2">
        <v>2</v>
      </c>
      <c r="DE17" s="2">
        <v>1</v>
      </c>
      <c r="DF17" s="2">
        <v>2</v>
      </c>
      <c r="DH17" s="24">
        <f t="shared" si="0"/>
        <v>196</v>
      </c>
      <c r="DI17" s="25">
        <f t="shared" si="1"/>
        <v>0.90739999999999998</v>
      </c>
      <c r="DJ17" s="26">
        <f t="shared" si="2"/>
        <v>95</v>
      </c>
      <c r="DK17" s="18">
        <f t="shared" si="6"/>
        <v>0.87962962962962965</v>
      </c>
      <c r="DL17" s="28">
        <f t="shared" si="3"/>
        <v>6</v>
      </c>
      <c r="DM17" s="20">
        <f t="shared" si="7"/>
        <v>5.5555555555555552E-2</v>
      </c>
      <c r="DN17" s="30">
        <f t="shared" si="4"/>
        <v>7</v>
      </c>
      <c r="DO17" s="22">
        <f t="shared" si="8"/>
        <v>6.4814814814814825E-2</v>
      </c>
      <c r="DP17" s="32">
        <f t="shared" si="5"/>
        <v>108</v>
      </c>
    </row>
    <row r="18" spans="1:120" x14ac:dyDescent="0.25">
      <c r="A18" s="33" t="s">
        <v>165</v>
      </c>
      <c r="B18" s="33" t="s">
        <v>166</v>
      </c>
      <c r="C18" s="33">
        <v>2</v>
      </c>
      <c r="D18" s="33">
        <v>2</v>
      </c>
      <c r="E18" s="33">
        <v>1</v>
      </c>
      <c r="F18" s="33">
        <v>2</v>
      </c>
      <c r="G18" s="33">
        <v>2</v>
      </c>
      <c r="H18" s="33">
        <v>1</v>
      </c>
      <c r="I18" s="33">
        <v>2</v>
      </c>
      <c r="J18" s="33">
        <v>2</v>
      </c>
      <c r="K18" s="33">
        <v>2</v>
      </c>
      <c r="L18" s="33">
        <v>2</v>
      </c>
      <c r="M18" s="33">
        <v>2</v>
      </c>
      <c r="N18" s="33">
        <v>2</v>
      </c>
      <c r="O18" s="33">
        <v>2</v>
      </c>
      <c r="P18" s="33">
        <v>2</v>
      </c>
      <c r="Q18" s="33">
        <v>2</v>
      </c>
      <c r="R18" s="33">
        <v>2</v>
      </c>
      <c r="S18" s="33">
        <v>2</v>
      </c>
      <c r="T18" s="33">
        <v>2</v>
      </c>
      <c r="U18" s="33">
        <v>0</v>
      </c>
      <c r="V18" s="33">
        <v>2</v>
      </c>
      <c r="W18" s="33">
        <v>2</v>
      </c>
      <c r="X18" s="33">
        <v>2</v>
      </c>
      <c r="Y18" s="33">
        <v>2</v>
      </c>
      <c r="Z18" s="33">
        <v>2</v>
      </c>
      <c r="AA18" s="33">
        <v>2</v>
      </c>
      <c r="AB18" s="33">
        <v>2</v>
      </c>
      <c r="AC18" s="33">
        <v>2</v>
      </c>
      <c r="AD18" s="33">
        <v>1</v>
      </c>
      <c r="AE18" s="33">
        <v>0</v>
      </c>
      <c r="AF18" s="33">
        <v>0</v>
      </c>
      <c r="AG18" s="33">
        <v>2</v>
      </c>
      <c r="AH18" s="33">
        <v>2</v>
      </c>
      <c r="AI18" s="33">
        <v>2</v>
      </c>
      <c r="AJ18" s="33">
        <v>2</v>
      </c>
      <c r="AK18" s="33">
        <v>2</v>
      </c>
      <c r="AL18" s="33">
        <v>2</v>
      </c>
      <c r="AM18" s="33">
        <v>2</v>
      </c>
      <c r="AN18" s="33">
        <v>2</v>
      </c>
      <c r="AO18" s="33">
        <v>2</v>
      </c>
      <c r="AP18" s="33">
        <v>2</v>
      </c>
      <c r="AQ18" s="33">
        <v>2</v>
      </c>
      <c r="AR18" s="33">
        <v>2</v>
      </c>
      <c r="AS18" s="33">
        <v>2</v>
      </c>
      <c r="AT18" s="33">
        <v>2</v>
      </c>
      <c r="AU18" s="33">
        <v>2</v>
      </c>
      <c r="AV18" s="33">
        <v>2</v>
      </c>
      <c r="AW18" s="33">
        <v>2</v>
      </c>
      <c r="AX18" s="33">
        <v>2</v>
      </c>
      <c r="AY18" s="33">
        <v>2</v>
      </c>
      <c r="AZ18" s="33">
        <v>2</v>
      </c>
      <c r="BA18" s="33">
        <v>2</v>
      </c>
      <c r="BB18" s="33">
        <v>1</v>
      </c>
      <c r="BC18" s="33">
        <v>2</v>
      </c>
      <c r="BD18" s="33">
        <v>2</v>
      </c>
      <c r="BE18" s="33">
        <v>2</v>
      </c>
      <c r="BF18" s="33">
        <v>0</v>
      </c>
      <c r="BG18" s="33">
        <v>2</v>
      </c>
      <c r="BH18" s="33">
        <v>2</v>
      </c>
      <c r="BI18" s="33">
        <v>2</v>
      </c>
      <c r="BJ18" s="33">
        <v>2</v>
      </c>
      <c r="BK18" s="33">
        <v>2</v>
      </c>
      <c r="BL18" s="33">
        <v>2</v>
      </c>
      <c r="BM18" s="33">
        <v>2</v>
      </c>
      <c r="BN18" s="33">
        <v>2</v>
      </c>
      <c r="BO18" s="33">
        <v>2</v>
      </c>
      <c r="BP18" s="33">
        <v>2</v>
      </c>
      <c r="BQ18" s="33">
        <v>2</v>
      </c>
      <c r="BR18" s="33">
        <v>2</v>
      </c>
      <c r="BS18" s="33">
        <v>2</v>
      </c>
      <c r="BT18" s="33">
        <v>1</v>
      </c>
      <c r="BU18" s="33">
        <v>2</v>
      </c>
      <c r="BV18" s="33">
        <v>2</v>
      </c>
      <c r="BW18" s="33">
        <v>2</v>
      </c>
      <c r="BX18" s="33">
        <v>2</v>
      </c>
      <c r="BY18" s="33">
        <v>2</v>
      </c>
      <c r="BZ18" s="33">
        <v>2</v>
      </c>
      <c r="CA18" s="33">
        <v>1</v>
      </c>
      <c r="CB18" s="33">
        <v>2</v>
      </c>
      <c r="CC18" s="33">
        <v>2</v>
      </c>
      <c r="CD18" s="33">
        <v>0</v>
      </c>
      <c r="CE18" s="33">
        <v>0</v>
      </c>
      <c r="CF18" s="33">
        <v>2</v>
      </c>
      <c r="CG18" s="33">
        <v>2</v>
      </c>
      <c r="CH18" s="33">
        <v>2</v>
      </c>
      <c r="CI18" s="33">
        <v>2</v>
      </c>
      <c r="CJ18" s="33">
        <v>2</v>
      </c>
      <c r="CK18" s="33">
        <v>2</v>
      </c>
      <c r="CL18" s="33">
        <v>1</v>
      </c>
      <c r="CM18" s="33">
        <v>2</v>
      </c>
      <c r="CN18" s="33">
        <v>2</v>
      </c>
      <c r="CO18" s="33">
        <v>2</v>
      </c>
      <c r="CP18" s="33">
        <v>2</v>
      </c>
      <c r="CQ18" s="33">
        <v>2</v>
      </c>
      <c r="CR18" s="33">
        <v>2</v>
      </c>
      <c r="CS18" s="33">
        <v>2</v>
      </c>
      <c r="CT18" s="33">
        <v>2</v>
      </c>
      <c r="CU18" s="33">
        <v>2</v>
      </c>
      <c r="CV18" s="33">
        <v>2</v>
      </c>
      <c r="CW18" s="33">
        <v>2</v>
      </c>
      <c r="CX18" s="33">
        <v>2</v>
      </c>
      <c r="CY18" s="33">
        <v>2</v>
      </c>
      <c r="CZ18" s="33">
        <v>2</v>
      </c>
      <c r="DA18" s="33">
        <v>2</v>
      </c>
      <c r="DB18" s="33">
        <v>2</v>
      </c>
      <c r="DC18" s="33">
        <v>2</v>
      </c>
      <c r="DD18" s="33">
        <v>2</v>
      </c>
      <c r="DE18" s="33">
        <v>2</v>
      </c>
      <c r="DF18" s="33">
        <v>0</v>
      </c>
      <c r="DH18" s="24">
        <f t="shared" si="0"/>
        <v>195</v>
      </c>
      <c r="DI18" s="25">
        <f t="shared" si="1"/>
        <v>0.90280000000000005</v>
      </c>
      <c r="DJ18" s="26">
        <f t="shared" si="2"/>
        <v>94</v>
      </c>
      <c r="DK18" s="18">
        <f t="shared" si="6"/>
        <v>0.87037037037037035</v>
      </c>
      <c r="DL18" s="28">
        <f t="shared" si="3"/>
        <v>7</v>
      </c>
      <c r="DM18" s="20">
        <f t="shared" si="7"/>
        <v>6.4814814814814825E-2</v>
      </c>
      <c r="DN18" s="30">
        <f t="shared" si="4"/>
        <v>7</v>
      </c>
      <c r="DO18" s="22">
        <f t="shared" si="8"/>
        <v>6.4814814814814825E-2</v>
      </c>
      <c r="DP18" s="32">
        <f t="shared" si="5"/>
        <v>108</v>
      </c>
    </row>
    <row r="19" spans="1:120" x14ac:dyDescent="0.25">
      <c r="A19" s="2" t="s">
        <v>159</v>
      </c>
      <c r="B19" s="2" t="s">
        <v>185</v>
      </c>
      <c r="C19" s="2">
        <v>2</v>
      </c>
      <c r="D19" s="2">
        <v>2</v>
      </c>
      <c r="E19" s="2">
        <v>2</v>
      </c>
      <c r="F19" s="2">
        <v>2</v>
      </c>
      <c r="G19" s="2">
        <v>2</v>
      </c>
      <c r="H19" s="2">
        <v>2</v>
      </c>
      <c r="I19" s="2">
        <v>2</v>
      </c>
      <c r="J19" s="2">
        <v>2</v>
      </c>
      <c r="K19" s="2">
        <v>2</v>
      </c>
      <c r="L19" s="2">
        <v>2</v>
      </c>
      <c r="M19" s="2">
        <v>2</v>
      </c>
      <c r="N19" s="2">
        <v>2</v>
      </c>
      <c r="O19" s="2">
        <v>2</v>
      </c>
      <c r="P19" s="2">
        <v>2</v>
      </c>
      <c r="Q19" s="2">
        <v>2</v>
      </c>
      <c r="R19" s="2">
        <v>2</v>
      </c>
      <c r="S19" s="2">
        <v>2</v>
      </c>
      <c r="T19" s="2">
        <v>2</v>
      </c>
      <c r="U19" s="2">
        <v>0</v>
      </c>
      <c r="V19" s="2">
        <v>2</v>
      </c>
      <c r="W19" s="2">
        <v>2</v>
      </c>
      <c r="X19" s="2">
        <v>2</v>
      </c>
      <c r="Y19" s="2">
        <v>0</v>
      </c>
      <c r="Z19" s="2">
        <v>2</v>
      </c>
      <c r="AA19" s="2">
        <v>2</v>
      </c>
      <c r="AB19" s="2">
        <v>2</v>
      </c>
      <c r="AC19" s="2">
        <v>2</v>
      </c>
      <c r="AD19" s="2">
        <v>2</v>
      </c>
      <c r="AE19" s="2">
        <v>2</v>
      </c>
      <c r="AF19" s="2">
        <v>2</v>
      </c>
      <c r="AG19" s="2">
        <v>2</v>
      </c>
      <c r="AH19" s="2">
        <v>2</v>
      </c>
      <c r="AI19" s="2">
        <v>2</v>
      </c>
      <c r="AJ19" s="2">
        <v>2</v>
      </c>
      <c r="AK19" s="2">
        <v>2</v>
      </c>
      <c r="AL19" s="2">
        <v>2</v>
      </c>
      <c r="AM19" s="2">
        <v>2</v>
      </c>
      <c r="AN19" s="2">
        <v>2</v>
      </c>
      <c r="AO19" s="2">
        <v>2</v>
      </c>
      <c r="AP19" s="2">
        <v>2</v>
      </c>
      <c r="AQ19" s="2">
        <v>2</v>
      </c>
      <c r="AR19" s="2">
        <v>2</v>
      </c>
      <c r="AS19" s="2">
        <v>2</v>
      </c>
      <c r="AT19" s="2">
        <v>2</v>
      </c>
      <c r="AU19" s="2">
        <v>2</v>
      </c>
      <c r="AV19" s="2">
        <v>2</v>
      </c>
      <c r="AW19" s="2">
        <v>1</v>
      </c>
      <c r="AX19" s="2">
        <v>2</v>
      </c>
      <c r="AY19" s="2">
        <v>2</v>
      </c>
      <c r="AZ19" s="2">
        <v>2</v>
      </c>
      <c r="BA19" s="2">
        <v>2</v>
      </c>
      <c r="BB19" s="2">
        <v>2</v>
      </c>
      <c r="BC19" s="2">
        <v>2</v>
      </c>
      <c r="BD19" s="2">
        <v>2</v>
      </c>
      <c r="BE19" s="2">
        <v>2</v>
      </c>
      <c r="BF19" s="2">
        <v>2</v>
      </c>
      <c r="BG19" s="2">
        <v>2</v>
      </c>
      <c r="BH19" s="2">
        <v>2</v>
      </c>
      <c r="BI19" s="2">
        <v>2</v>
      </c>
      <c r="BJ19" s="2">
        <v>2</v>
      </c>
      <c r="BK19" s="2">
        <v>2</v>
      </c>
      <c r="BL19" s="2">
        <v>2</v>
      </c>
      <c r="BM19" s="2">
        <v>2</v>
      </c>
      <c r="BN19" s="2">
        <v>2</v>
      </c>
      <c r="BO19" s="2">
        <v>2</v>
      </c>
      <c r="BP19" s="2">
        <v>2</v>
      </c>
      <c r="BQ19" s="2">
        <v>2</v>
      </c>
      <c r="BR19" s="2">
        <v>2</v>
      </c>
      <c r="BS19" s="2">
        <v>2</v>
      </c>
      <c r="BT19" s="2">
        <v>0</v>
      </c>
      <c r="BU19" s="2">
        <v>2</v>
      </c>
      <c r="BV19" s="2">
        <v>2</v>
      </c>
      <c r="BW19" s="2">
        <v>2</v>
      </c>
      <c r="BX19" s="2">
        <v>2</v>
      </c>
      <c r="BY19" s="2">
        <v>2</v>
      </c>
      <c r="BZ19" s="2">
        <v>2</v>
      </c>
      <c r="CA19" s="2">
        <v>2</v>
      </c>
      <c r="CB19" s="2">
        <v>2</v>
      </c>
      <c r="CC19" s="2">
        <v>0</v>
      </c>
      <c r="CD19" s="2">
        <v>0</v>
      </c>
      <c r="CE19" s="2">
        <v>0</v>
      </c>
      <c r="CF19" s="2">
        <v>2</v>
      </c>
      <c r="CG19" s="2">
        <v>2</v>
      </c>
      <c r="CH19" s="2">
        <v>2</v>
      </c>
      <c r="CI19" s="2">
        <v>2</v>
      </c>
      <c r="CJ19" s="2">
        <v>2</v>
      </c>
      <c r="CK19" s="2">
        <v>2</v>
      </c>
      <c r="CL19" s="2">
        <v>1</v>
      </c>
      <c r="CM19" s="2">
        <v>0</v>
      </c>
      <c r="CN19" s="2">
        <v>1</v>
      </c>
      <c r="CO19" s="2">
        <v>2</v>
      </c>
      <c r="CP19" s="2">
        <v>2</v>
      </c>
      <c r="CQ19" s="2">
        <v>1</v>
      </c>
      <c r="CR19" s="2">
        <v>2</v>
      </c>
      <c r="CS19" s="2">
        <v>2</v>
      </c>
      <c r="CT19" s="2">
        <v>2</v>
      </c>
      <c r="CU19" s="2">
        <v>2</v>
      </c>
      <c r="CV19" s="2">
        <v>0</v>
      </c>
      <c r="CW19" s="2">
        <v>2</v>
      </c>
      <c r="CX19" s="2">
        <v>0</v>
      </c>
      <c r="CY19" s="2">
        <v>0</v>
      </c>
      <c r="CZ19" s="2">
        <v>2</v>
      </c>
      <c r="DA19" s="2">
        <v>0</v>
      </c>
      <c r="DB19" s="2">
        <v>2</v>
      </c>
      <c r="DC19" s="2">
        <v>0</v>
      </c>
      <c r="DD19" s="2">
        <v>2</v>
      </c>
      <c r="DE19" s="2">
        <v>2</v>
      </c>
      <c r="DF19" s="2">
        <v>2</v>
      </c>
      <c r="DH19" s="24">
        <f t="shared" si="0"/>
        <v>188</v>
      </c>
      <c r="DI19" s="25">
        <f t="shared" si="1"/>
        <v>0.87040000000000006</v>
      </c>
      <c r="DJ19" s="26">
        <f t="shared" si="2"/>
        <v>92</v>
      </c>
      <c r="DK19" s="18">
        <f t="shared" si="6"/>
        <v>0.85185185185185186</v>
      </c>
      <c r="DL19" s="28">
        <f t="shared" si="3"/>
        <v>4</v>
      </c>
      <c r="DM19" s="20">
        <f t="shared" si="7"/>
        <v>3.7037037037037035E-2</v>
      </c>
      <c r="DN19" s="30">
        <f t="shared" si="4"/>
        <v>12</v>
      </c>
      <c r="DO19" s="22">
        <f t="shared" si="8"/>
        <v>0.1111111111111111</v>
      </c>
      <c r="DP19" s="32">
        <f t="shared" si="5"/>
        <v>108</v>
      </c>
    </row>
    <row r="20" spans="1:120" x14ac:dyDescent="0.25">
      <c r="A20" s="33" t="s">
        <v>163</v>
      </c>
      <c r="B20" s="33" t="s">
        <v>181</v>
      </c>
      <c r="C20" s="33">
        <v>2</v>
      </c>
      <c r="D20" s="33">
        <v>2</v>
      </c>
      <c r="E20" s="33">
        <v>2</v>
      </c>
      <c r="F20" s="33">
        <v>2</v>
      </c>
      <c r="G20" s="33">
        <v>2</v>
      </c>
      <c r="H20" s="33">
        <v>2</v>
      </c>
      <c r="I20" s="33">
        <v>2</v>
      </c>
      <c r="J20" s="33">
        <v>2</v>
      </c>
      <c r="K20" s="33">
        <v>2</v>
      </c>
      <c r="L20" s="33">
        <v>1</v>
      </c>
      <c r="M20" s="33">
        <v>1</v>
      </c>
      <c r="N20" s="33">
        <v>2</v>
      </c>
      <c r="O20" s="33">
        <v>2</v>
      </c>
      <c r="P20" s="33">
        <v>2</v>
      </c>
      <c r="Q20" s="33">
        <v>2</v>
      </c>
      <c r="R20" s="33">
        <v>2</v>
      </c>
      <c r="S20" s="33">
        <v>2</v>
      </c>
      <c r="T20" s="33">
        <v>2</v>
      </c>
      <c r="U20" s="33">
        <v>1</v>
      </c>
      <c r="V20" s="33">
        <v>2</v>
      </c>
      <c r="W20" s="33">
        <v>2</v>
      </c>
      <c r="X20" s="33">
        <v>2</v>
      </c>
      <c r="Y20" s="33">
        <v>1</v>
      </c>
      <c r="Z20" s="33">
        <v>2</v>
      </c>
      <c r="AA20" s="33">
        <v>2</v>
      </c>
      <c r="AB20" s="33">
        <v>2</v>
      </c>
      <c r="AC20" s="33">
        <v>2</v>
      </c>
      <c r="AD20" s="33">
        <v>1</v>
      </c>
      <c r="AE20" s="33">
        <v>2</v>
      </c>
      <c r="AF20" s="33">
        <v>2</v>
      </c>
      <c r="AG20" s="33">
        <v>2</v>
      </c>
      <c r="AH20" s="33">
        <v>1</v>
      </c>
      <c r="AI20" s="33">
        <v>2</v>
      </c>
      <c r="AJ20" s="33">
        <v>2</v>
      </c>
      <c r="AK20" s="33">
        <v>2</v>
      </c>
      <c r="AL20" s="33">
        <v>2</v>
      </c>
      <c r="AM20" s="33">
        <v>2</v>
      </c>
      <c r="AN20" s="33">
        <v>2</v>
      </c>
      <c r="AO20" s="33">
        <v>2</v>
      </c>
      <c r="AP20" s="33">
        <v>2</v>
      </c>
      <c r="AQ20" s="33">
        <v>2</v>
      </c>
      <c r="AR20" s="33">
        <v>2</v>
      </c>
      <c r="AS20" s="33">
        <v>2</v>
      </c>
      <c r="AT20" s="33">
        <v>2</v>
      </c>
      <c r="AU20" s="33">
        <v>2</v>
      </c>
      <c r="AV20" s="33">
        <v>2</v>
      </c>
      <c r="AW20" s="33">
        <v>1</v>
      </c>
      <c r="AX20" s="33">
        <v>1</v>
      </c>
      <c r="AY20" s="33">
        <v>2</v>
      </c>
      <c r="AZ20" s="33">
        <v>2</v>
      </c>
      <c r="BA20" s="33">
        <v>2</v>
      </c>
      <c r="BB20" s="33">
        <v>2</v>
      </c>
      <c r="BC20" s="33">
        <v>2</v>
      </c>
      <c r="BD20" s="33">
        <v>0</v>
      </c>
      <c r="BE20" s="33">
        <v>2</v>
      </c>
      <c r="BF20" s="33">
        <v>2</v>
      </c>
      <c r="BG20" s="33">
        <v>2</v>
      </c>
      <c r="BH20" s="33">
        <v>2</v>
      </c>
      <c r="BI20" s="33">
        <v>2</v>
      </c>
      <c r="BJ20" s="33">
        <v>2</v>
      </c>
      <c r="BK20" s="33">
        <v>2</v>
      </c>
      <c r="BL20" s="33">
        <v>2</v>
      </c>
      <c r="BM20" s="33">
        <v>2</v>
      </c>
      <c r="BN20" s="33">
        <v>2</v>
      </c>
      <c r="BO20" s="33">
        <v>2</v>
      </c>
      <c r="BP20" s="33">
        <v>2</v>
      </c>
      <c r="BQ20" s="33">
        <v>2</v>
      </c>
      <c r="BR20" s="33">
        <v>2</v>
      </c>
      <c r="BS20" s="33">
        <v>2</v>
      </c>
      <c r="BT20" s="33">
        <v>1</v>
      </c>
      <c r="BU20" s="33">
        <v>2</v>
      </c>
      <c r="BV20" s="33">
        <v>2</v>
      </c>
      <c r="BW20" s="33">
        <v>2</v>
      </c>
      <c r="BX20" s="33">
        <v>2</v>
      </c>
      <c r="BY20" s="33">
        <v>2</v>
      </c>
      <c r="BZ20" s="33">
        <v>2</v>
      </c>
      <c r="CA20" s="33">
        <v>2</v>
      </c>
      <c r="CB20" s="33">
        <v>1</v>
      </c>
      <c r="CC20" s="33">
        <v>2</v>
      </c>
      <c r="CD20" s="33">
        <v>2</v>
      </c>
      <c r="CE20" s="33">
        <v>1</v>
      </c>
      <c r="CF20" s="33">
        <v>1</v>
      </c>
      <c r="CG20" s="33">
        <v>1</v>
      </c>
      <c r="CH20" s="33">
        <v>2</v>
      </c>
      <c r="CI20" s="33">
        <v>2</v>
      </c>
      <c r="CJ20" s="33">
        <v>2</v>
      </c>
      <c r="CK20" s="33">
        <v>2</v>
      </c>
      <c r="CL20" s="33">
        <v>1</v>
      </c>
      <c r="CM20" s="33">
        <v>2</v>
      </c>
      <c r="CN20" s="33">
        <v>2</v>
      </c>
      <c r="CO20" s="33">
        <v>2</v>
      </c>
      <c r="CP20" s="33">
        <v>1</v>
      </c>
      <c r="CQ20" s="33">
        <v>2</v>
      </c>
      <c r="CR20" s="33">
        <v>2</v>
      </c>
      <c r="CS20" s="33">
        <v>2</v>
      </c>
      <c r="CT20" s="33">
        <v>2</v>
      </c>
      <c r="CU20" s="33">
        <v>2</v>
      </c>
      <c r="CV20" s="33">
        <v>0</v>
      </c>
      <c r="CW20" s="33">
        <v>2</v>
      </c>
      <c r="CX20" s="33">
        <v>2</v>
      </c>
      <c r="CY20" s="33">
        <v>2</v>
      </c>
      <c r="CZ20" s="33">
        <v>2</v>
      </c>
      <c r="DA20" s="33">
        <v>2</v>
      </c>
      <c r="DB20" s="33">
        <v>2</v>
      </c>
      <c r="DC20" s="33">
        <v>2</v>
      </c>
      <c r="DD20" s="33">
        <v>2</v>
      </c>
      <c r="DE20" s="33">
        <v>2</v>
      </c>
      <c r="DF20" s="33">
        <v>2</v>
      </c>
      <c r="DH20" s="24">
        <f t="shared" si="0"/>
        <v>197</v>
      </c>
      <c r="DI20" s="25">
        <f t="shared" si="1"/>
        <v>0.91200000000000003</v>
      </c>
      <c r="DJ20" s="26">
        <f t="shared" si="2"/>
        <v>91</v>
      </c>
      <c r="DK20" s="18">
        <f t="shared" si="6"/>
        <v>0.84259259259259256</v>
      </c>
      <c r="DL20" s="28">
        <f t="shared" si="3"/>
        <v>15</v>
      </c>
      <c r="DM20" s="20">
        <f t="shared" si="7"/>
        <v>0.1388888888888889</v>
      </c>
      <c r="DN20" s="30">
        <f t="shared" si="4"/>
        <v>2</v>
      </c>
      <c r="DO20" s="22">
        <f t="shared" si="8"/>
        <v>1.8518518518518517E-2</v>
      </c>
      <c r="DP20" s="32">
        <f t="shared" si="5"/>
        <v>108</v>
      </c>
    </row>
    <row r="21" spans="1:120" x14ac:dyDescent="0.25">
      <c r="A21" s="2" t="s">
        <v>159</v>
      </c>
      <c r="B21" s="2" t="s">
        <v>189</v>
      </c>
      <c r="C21" s="2">
        <v>2</v>
      </c>
      <c r="D21" s="2">
        <v>2</v>
      </c>
      <c r="E21" s="2">
        <v>2</v>
      </c>
      <c r="F21" s="2">
        <v>2</v>
      </c>
      <c r="G21" s="2">
        <v>2</v>
      </c>
      <c r="H21" s="2">
        <v>2</v>
      </c>
      <c r="I21" s="2">
        <v>2</v>
      </c>
      <c r="J21" s="2">
        <v>2</v>
      </c>
      <c r="K21" s="2">
        <v>2</v>
      </c>
      <c r="L21" s="2">
        <v>2</v>
      </c>
      <c r="M21" s="2">
        <v>2</v>
      </c>
      <c r="N21" s="2">
        <v>2</v>
      </c>
      <c r="O21" s="2">
        <v>2</v>
      </c>
      <c r="P21" s="2">
        <v>2</v>
      </c>
      <c r="Q21" s="2">
        <v>2</v>
      </c>
      <c r="R21" s="2">
        <v>2</v>
      </c>
      <c r="S21" s="2">
        <v>2</v>
      </c>
      <c r="T21" s="2">
        <v>2</v>
      </c>
      <c r="U21" s="2">
        <v>1</v>
      </c>
      <c r="V21" s="2">
        <v>2</v>
      </c>
      <c r="W21" s="2">
        <v>0</v>
      </c>
      <c r="X21" s="2">
        <v>2</v>
      </c>
      <c r="Y21" s="2">
        <v>2</v>
      </c>
      <c r="Z21" s="2">
        <v>2</v>
      </c>
      <c r="AA21" s="2">
        <v>2</v>
      </c>
      <c r="AB21" s="2">
        <v>2</v>
      </c>
      <c r="AC21" s="2">
        <v>2</v>
      </c>
      <c r="AD21" s="2">
        <v>2</v>
      </c>
      <c r="AE21" s="2">
        <v>2</v>
      </c>
      <c r="AF21" s="2">
        <v>0</v>
      </c>
      <c r="AG21" s="2">
        <v>0</v>
      </c>
      <c r="AH21" s="2">
        <v>0</v>
      </c>
      <c r="AI21" s="2">
        <v>2</v>
      </c>
      <c r="AJ21" s="2">
        <v>2</v>
      </c>
      <c r="AK21" s="2">
        <v>2</v>
      </c>
      <c r="AL21" s="2">
        <v>2</v>
      </c>
      <c r="AM21" s="2">
        <v>2</v>
      </c>
      <c r="AN21" s="2">
        <v>2</v>
      </c>
      <c r="AO21" s="2">
        <v>2</v>
      </c>
      <c r="AP21" s="2">
        <v>2</v>
      </c>
      <c r="AQ21" s="2">
        <v>2</v>
      </c>
      <c r="AR21" s="2">
        <v>2</v>
      </c>
      <c r="AS21" s="2">
        <v>2</v>
      </c>
      <c r="AT21" s="2">
        <v>2</v>
      </c>
      <c r="AU21" s="2">
        <v>2</v>
      </c>
      <c r="AV21" s="2">
        <v>2</v>
      </c>
      <c r="AW21" s="2">
        <v>2</v>
      </c>
      <c r="AX21" s="2">
        <v>2</v>
      </c>
      <c r="AY21" s="2">
        <v>2</v>
      </c>
      <c r="AZ21" s="2">
        <v>2</v>
      </c>
      <c r="BA21" s="2">
        <v>2</v>
      </c>
      <c r="BB21" s="2">
        <v>2</v>
      </c>
      <c r="BC21" s="2">
        <v>2</v>
      </c>
      <c r="BD21" s="2">
        <v>2</v>
      </c>
      <c r="BE21" s="2">
        <v>2</v>
      </c>
      <c r="BF21" s="2">
        <v>2</v>
      </c>
      <c r="BG21" s="2">
        <v>2</v>
      </c>
      <c r="BH21" s="2">
        <v>2</v>
      </c>
      <c r="BI21" s="2">
        <v>2</v>
      </c>
      <c r="BJ21" s="2">
        <v>2</v>
      </c>
      <c r="BK21" s="2">
        <v>2</v>
      </c>
      <c r="BL21" s="2">
        <v>2</v>
      </c>
      <c r="BM21" s="2">
        <v>2</v>
      </c>
      <c r="BN21" s="2">
        <v>2</v>
      </c>
      <c r="BO21" s="2">
        <v>2</v>
      </c>
      <c r="BP21" s="2">
        <v>2</v>
      </c>
      <c r="BQ21" s="2">
        <v>2</v>
      </c>
      <c r="BR21" s="2">
        <v>2</v>
      </c>
      <c r="BS21" s="2">
        <v>2</v>
      </c>
      <c r="BT21" s="2">
        <v>1</v>
      </c>
      <c r="BU21" s="2">
        <v>1</v>
      </c>
      <c r="BV21" s="2">
        <v>1</v>
      </c>
      <c r="BW21" s="2">
        <v>2</v>
      </c>
      <c r="BX21" s="2">
        <v>1</v>
      </c>
      <c r="BY21" s="2">
        <v>2</v>
      </c>
      <c r="BZ21" s="2">
        <v>2</v>
      </c>
      <c r="CA21" s="2">
        <v>2</v>
      </c>
      <c r="CB21" s="2">
        <v>2</v>
      </c>
      <c r="CC21" s="2">
        <v>2</v>
      </c>
      <c r="CD21" s="2">
        <v>2</v>
      </c>
      <c r="CE21" s="2">
        <v>0</v>
      </c>
      <c r="CF21" s="2">
        <v>2</v>
      </c>
      <c r="CG21" s="2">
        <v>2</v>
      </c>
      <c r="CH21" s="2">
        <v>2</v>
      </c>
      <c r="CI21" s="2">
        <v>2</v>
      </c>
      <c r="CJ21" s="2">
        <v>2</v>
      </c>
      <c r="CK21" s="2">
        <v>2</v>
      </c>
      <c r="CL21" s="2">
        <v>1</v>
      </c>
      <c r="CM21" s="2">
        <v>2</v>
      </c>
      <c r="CN21" s="2">
        <v>2</v>
      </c>
      <c r="CO21" s="2">
        <v>2</v>
      </c>
      <c r="CP21" s="2">
        <v>2</v>
      </c>
      <c r="CQ21" s="2">
        <v>1</v>
      </c>
      <c r="CR21" s="2">
        <v>0</v>
      </c>
      <c r="CS21" s="2">
        <v>0</v>
      </c>
      <c r="CT21" s="2">
        <v>0</v>
      </c>
      <c r="CU21" s="2">
        <v>2</v>
      </c>
      <c r="CV21" s="2">
        <v>0</v>
      </c>
      <c r="CW21" s="2">
        <v>2</v>
      </c>
      <c r="CX21" s="2">
        <v>2</v>
      </c>
      <c r="CY21" s="2">
        <v>2</v>
      </c>
      <c r="CZ21" s="2">
        <v>1</v>
      </c>
      <c r="DA21" s="2">
        <v>1</v>
      </c>
      <c r="DB21" s="2">
        <v>2</v>
      </c>
      <c r="DC21" s="2">
        <v>0</v>
      </c>
      <c r="DD21" s="2">
        <v>2</v>
      </c>
      <c r="DE21" s="2">
        <v>2</v>
      </c>
      <c r="DF21" s="2">
        <v>2</v>
      </c>
      <c r="DH21" s="24">
        <f t="shared" si="0"/>
        <v>187</v>
      </c>
      <c r="DI21" s="25">
        <f t="shared" si="1"/>
        <v>0.86569999999999991</v>
      </c>
      <c r="DJ21" s="26">
        <f t="shared" si="2"/>
        <v>89</v>
      </c>
      <c r="DK21" s="18">
        <f t="shared" si="6"/>
        <v>0.82407407407407407</v>
      </c>
      <c r="DL21" s="28">
        <f t="shared" si="3"/>
        <v>9</v>
      </c>
      <c r="DM21" s="20">
        <f t="shared" si="7"/>
        <v>8.3333333333333343E-2</v>
      </c>
      <c r="DN21" s="30">
        <f t="shared" si="4"/>
        <v>10</v>
      </c>
      <c r="DO21" s="22">
        <f t="shared" si="8"/>
        <v>9.2592592592592601E-2</v>
      </c>
      <c r="DP21" s="32">
        <f t="shared" si="5"/>
        <v>108</v>
      </c>
    </row>
    <row r="22" spans="1:120" x14ac:dyDescent="0.25">
      <c r="A22" s="33" t="s">
        <v>159</v>
      </c>
      <c r="B22" s="33" t="s">
        <v>182</v>
      </c>
      <c r="C22" s="33">
        <v>2</v>
      </c>
      <c r="D22" s="33">
        <v>2</v>
      </c>
      <c r="E22" s="33">
        <v>2</v>
      </c>
      <c r="F22" s="33">
        <v>2</v>
      </c>
      <c r="G22" s="33">
        <v>2</v>
      </c>
      <c r="H22" s="33">
        <v>2</v>
      </c>
      <c r="I22" s="33">
        <v>2</v>
      </c>
      <c r="J22" s="33">
        <v>2</v>
      </c>
      <c r="K22" s="33">
        <v>2</v>
      </c>
      <c r="L22" s="33">
        <v>2</v>
      </c>
      <c r="M22" s="33">
        <v>2</v>
      </c>
      <c r="N22" s="33">
        <v>2</v>
      </c>
      <c r="O22" s="33">
        <v>2</v>
      </c>
      <c r="P22" s="33">
        <v>2</v>
      </c>
      <c r="Q22" s="33">
        <v>2</v>
      </c>
      <c r="R22" s="33">
        <v>2</v>
      </c>
      <c r="S22" s="33">
        <v>1</v>
      </c>
      <c r="T22" s="33">
        <v>2</v>
      </c>
      <c r="U22" s="33">
        <v>0</v>
      </c>
      <c r="V22" s="33">
        <v>2</v>
      </c>
      <c r="W22" s="33">
        <v>2</v>
      </c>
      <c r="X22" s="33">
        <v>2</v>
      </c>
      <c r="Y22" s="33">
        <v>2</v>
      </c>
      <c r="Z22" s="33">
        <v>2</v>
      </c>
      <c r="AA22" s="33">
        <v>2</v>
      </c>
      <c r="AB22" s="33">
        <v>2</v>
      </c>
      <c r="AC22" s="33">
        <v>2</v>
      </c>
      <c r="AD22" s="33">
        <v>2</v>
      </c>
      <c r="AE22" s="33">
        <v>2</v>
      </c>
      <c r="AF22" s="33">
        <v>2</v>
      </c>
      <c r="AG22" s="33">
        <v>2</v>
      </c>
      <c r="AH22" s="33">
        <v>2</v>
      </c>
      <c r="AI22" s="33">
        <v>2</v>
      </c>
      <c r="AJ22" s="33">
        <v>2</v>
      </c>
      <c r="AK22" s="33">
        <v>2</v>
      </c>
      <c r="AL22" s="33">
        <v>0</v>
      </c>
      <c r="AM22" s="33">
        <v>2</v>
      </c>
      <c r="AN22" s="33">
        <v>2</v>
      </c>
      <c r="AO22" s="33">
        <v>2</v>
      </c>
      <c r="AP22" s="33">
        <v>2</v>
      </c>
      <c r="AQ22" s="33">
        <v>2</v>
      </c>
      <c r="AR22" s="33">
        <v>2</v>
      </c>
      <c r="AS22" s="33">
        <v>2</v>
      </c>
      <c r="AT22" s="33">
        <v>2</v>
      </c>
      <c r="AU22" s="33">
        <v>2</v>
      </c>
      <c r="AV22" s="33">
        <v>2</v>
      </c>
      <c r="AW22" s="33">
        <v>1</v>
      </c>
      <c r="AX22" s="33">
        <v>2</v>
      </c>
      <c r="AY22" s="33">
        <v>2</v>
      </c>
      <c r="AZ22" s="33">
        <v>2</v>
      </c>
      <c r="BA22" s="33">
        <v>2</v>
      </c>
      <c r="BB22" s="33">
        <v>1</v>
      </c>
      <c r="BC22" s="33">
        <v>0</v>
      </c>
      <c r="BD22" s="33">
        <v>0</v>
      </c>
      <c r="BE22" s="33">
        <v>1</v>
      </c>
      <c r="BF22" s="33">
        <v>2</v>
      </c>
      <c r="BG22" s="33">
        <v>2</v>
      </c>
      <c r="BH22" s="33">
        <v>2</v>
      </c>
      <c r="BI22" s="33">
        <v>2</v>
      </c>
      <c r="BJ22" s="33">
        <v>2</v>
      </c>
      <c r="BK22" s="33">
        <v>2</v>
      </c>
      <c r="BL22" s="33">
        <v>2</v>
      </c>
      <c r="BM22" s="33">
        <v>2</v>
      </c>
      <c r="BN22" s="33">
        <v>2</v>
      </c>
      <c r="BO22" s="33">
        <v>1</v>
      </c>
      <c r="BP22" s="33">
        <v>2</v>
      </c>
      <c r="BQ22" s="33">
        <v>2</v>
      </c>
      <c r="BR22" s="33">
        <v>2</v>
      </c>
      <c r="BS22" s="33">
        <v>2</v>
      </c>
      <c r="BT22" s="33">
        <v>1</v>
      </c>
      <c r="BU22" s="33">
        <v>1</v>
      </c>
      <c r="BV22" s="33">
        <v>2</v>
      </c>
      <c r="BW22" s="33">
        <v>2</v>
      </c>
      <c r="BX22" s="33">
        <v>2</v>
      </c>
      <c r="BY22" s="33">
        <v>2</v>
      </c>
      <c r="BZ22" s="33">
        <v>2</v>
      </c>
      <c r="CA22" s="33">
        <v>2</v>
      </c>
      <c r="CB22" s="33">
        <v>2</v>
      </c>
      <c r="CC22" s="33">
        <v>1</v>
      </c>
      <c r="CD22" s="33">
        <v>0</v>
      </c>
      <c r="CE22" s="33">
        <v>0</v>
      </c>
      <c r="CF22" s="33">
        <v>2</v>
      </c>
      <c r="CG22" s="33">
        <v>2</v>
      </c>
      <c r="CH22" s="33">
        <v>2</v>
      </c>
      <c r="CI22" s="33">
        <v>2</v>
      </c>
      <c r="CJ22" s="33">
        <v>0</v>
      </c>
      <c r="CK22" s="33">
        <v>0</v>
      </c>
      <c r="CL22" s="33">
        <v>0</v>
      </c>
      <c r="CM22" s="33">
        <v>2</v>
      </c>
      <c r="CN22" s="33">
        <v>0</v>
      </c>
      <c r="CO22" s="33">
        <v>0</v>
      </c>
      <c r="CP22" s="33">
        <v>2</v>
      </c>
      <c r="CQ22" s="33">
        <v>2</v>
      </c>
      <c r="CR22" s="33">
        <v>2</v>
      </c>
      <c r="CS22" s="33">
        <v>0</v>
      </c>
      <c r="CT22" s="33">
        <v>2</v>
      </c>
      <c r="CU22" s="33">
        <v>2</v>
      </c>
      <c r="CV22" s="33">
        <v>0</v>
      </c>
      <c r="CW22" s="33">
        <v>2</v>
      </c>
      <c r="CX22" s="33">
        <v>2</v>
      </c>
      <c r="CY22" s="33">
        <v>2</v>
      </c>
      <c r="CZ22" s="33">
        <v>2</v>
      </c>
      <c r="DA22" s="33">
        <v>0</v>
      </c>
      <c r="DB22" s="33">
        <v>2</v>
      </c>
      <c r="DC22" s="33">
        <v>2</v>
      </c>
      <c r="DD22" s="33">
        <v>2</v>
      </c>
      <c r="DE22" s="33">
        <v>2</v>
      </c>
      <c r="DF22" s="33">
        <v>2</v>
      </c>
      <c r="DH22" s="24">
        <f t="shared" si="0"/>
        <v>180</v>
      </c>
      <c r="DI22" s="25">
        <f t="shared" si="1"/>
        <v>0.83329999999999993</v>
      </c>
      <c r="DJ22" s="26">
        <f t="shared" si="2"/>
        <v>86</v>
      </c>
      <c r="DK22" s="18">
        <f t="shared" si="6"/>
        <v>0.79629629629629628</v>
      </c>
      <c r="DL22" s="28">
        <f t="shared" si="3"/>
        <v>8</v>
      </c>
      <c r="DM22" s="20">
        <f t="shared" si="7"/>
        <v>7.407407407407407E-2</v>
      </c>
      <c r="DN22" s="30">
        <f t="shared" si="4"/>
        <v>14</v>
      </c>
      <c r="DO22" s="22">
        <f t="shared" si="8"/>
        <v>0.12962962962962965</v>
      </c>
      <c r="DP22" s="32">
        <f t="shared" si="5"/>
        <v>108</v>
      </c>
    </row>
    <row r="23" spans="1:120" x14ac:dyDescent="0.25">
      <c r="A23" s="2" t="s">
        <v>159</v>
      </c>
      <c r="B23" s="2" t="s">
        <v>183</v>
      </c>
      <c r="C23" s="2">
        <v>2</v>
      </c>
      <c r="D23" s="2">
        <v>2</v>
      </c>
      <c r="E23" s="2">
        <v>2</v>
      </c>
      <c r="F23" s="2">
        <v>2</v>
      </c>
      <c r="G23" s="2">
        <v>2</v>
      </c>
      <c r="H23" s="2">
        <v>2</v>
      </c>
      <c r="I23" s="2">
        <v>2</v>
      </c>
      <c r="J23" s="2">
        <v>2</v>
      </c>
      <c r="K23" s="2">
        <v>2</v>
      </c>
      <c r="L23" s="2">
        <v>1</v>
      </c>
      <c r="M23" s="2">
        <v>2</v>
      </c>
      <c r="N23" s="2">
        <v>2</v>
      </c>
      <c r="O23" s="2">
        <v>2</v>
      </c>
      <c r="P23" s="2">
        <v>2</v>
      </c>
      <c r="Q23" s="2">
        <v>2</v>
      </c>
      <c r="R23" s="2">
        <v>2</v>
      </c>
      <c r="S23" s="2">
        <v>2</v>
      </c>
      <c r="T23" s="2">
        <v>2</v>
      </c>
      <c r="U23" s="2">
        <v>2</v>
      </c>
      <c r="V23" s="2">
        <v>2</v>
      </c>
      <c r="W23" s="2">
        <v>2</v>
      </c>
      <c r="X23" s="2">
        <v>2</v>
      </c>
      <c r="Y23" s="2">
        <v>2</v>
      </c>
      <c r="Z23" s="2">
        <v>2</v>
      </c>
      <c r="AA23" s="2">
        <v>2</v>
      </c>
      <c r="AB23" s="2">
        <v>2</v>
      </c>
      <c r="AC23" s="2">
        <v>2</v>
      </c>
      <c r="AD23" s="2">
        <v>1</v>
      </c>
      <c r="AE23" s="2">
        <v>2</v>
      </c>
      <c r="AF23" s="2">
        <v>0</v>
      </c>
      <c r="AG23" s="2">
        <v>1</v>
      </c>
      <c r="AH23" s="2">
        <v>0</v>
      </c>
      <c r="AI23" s="2">
        <v>2</v>
      </c>
      <c r="AJ23" s="2">
        <v>2</v>
      </c>
      <c r="AK23" s="2">
        <v>2</v>
      </c>
      <c r="AL23" s="2">
        <v>0</v>
      </c>
      <c r="AM23" s="2">
        <v>2</v>
      </c>
      <c r="AN23" s="2">
        <v>2</v>
      </c>
      <c r="AO23" s="2">
        <v>2</v>
      </c>
      <c r="AP23" s="2">
        <v>2</v>
      </c>
      <c r="AQ23" s="2">
        <v>2</v>
      </c>
      <c r="AR23" s="2">
        <v>2</v>
      </c>
      <c r="AS23" s="2">
        <v>1</v>
      </c>
      <c r="AT23" s="2">
        <v>2</v>
      </c>
      <c r="AU23" s="2">
        <v>2</v>
      </c>
      <c r="AV23" s="2">
        <v>2</v>
      </c>
      <c r="AW23" s="2">
        <v>2</v>
      </c>
      <c r="AX23" s="2">
        <v>2</v>
      </c>
      <c r="AY23" s="2">
        <v>2</v>
      </c>
      <c r="AZ23" s="2">
        <v>2</v>
      </c>
      <c r="BA23" s="2">
        <v>2</v>
      </c>
      <c r="BB23" s="2">
        <v>2</v>
      </c>
      <c r="BC23" s="2">
        <v>0</v>
      </c>
      <c r="BD23" s="2">
        <v>0</v>
      </c>
      <c r="BE23" s="2">
        <v>2</v>
      </c>
      <c r="BF23" s="2">
        <v>2</v>
      </c>
      <c r="BG23" s="2">
        <v>2</v>
      </c>
      <c r="BH23" s="2">
        <v>2</v>
      </c>
      <c r="BI23" s="2">
        <v>2</v>
      </c>
      <c r="BJ23" s="2">
        <v>2</v>
      </c>
      <c r="BK23" s="2">
        <v>2</v>
      </c>
      <c r="BL23" s="2">
        <v>2</v>
      </c>
      <c r="BM23" s="2">
        <v>0</v>
      </c>
      <c r="BN23" s="2">
        <v>2</v>
      </c>
      <c r="BO23" s="2">
        <v>2</v>
      </c>
      <c r="BP23" s="2">
        <v>2</v>
      </c>
      <c r="BQ23" s="2">
        <v>2</v>
      </c>
      <c r="BR23" s="2">
        <v>2</v>
      </c>
      <c r="BS23" s="2">
        <v>2</v>
      </c>
      <c r="BT23" s="2">
        <v>1</v>
      </c>
      <c r="BU23" s="2">
        <v>1</v>
      </c>
      <c r="BV23" s="2">
        <v>2</v>
      </c>
      <c r="BW23" s="2">
        <v>2</v>
      </c>
      <c r="BX23" s="2">
        <v>2</v>
      </c>
      <c r="BY23" s="2">
        <v>2</v>
      </c>
      <c r="BZ23" s="2">
        <v>2</v>
      </c>
      <c r="CA23" s="2">
        <v>0</v>
      </c>
      <c r="CB23" s="2">
        <v>0</v>
      </c>
      <c r="CC23" s="2">
        <v>2</v>
      </c>
      <c r="CD23" s="2">
        <v>0</v>
      </c>
      <c r="CE23" s="2">
        <v>0</v>
      </c>
      <c r="CF23" s="2">
        <v>2</v>
      </c>
      <c r="CG23" s="2">
        <v>2</v>
      </c>
      <c r="CH23" s="2">
        <v>2</v>
      </c>
      <c r="CI23" s="2">
        <v>2</v>
      </c>
      <c r="CJ23" s="2">
        <v>2</v>
      </c>
      <c r="CK23" s="2">
        <v>2</v>
      </c>
      <c r="CL23" s="2">
        <v>1</v>
      </c>
      <c r="CM23" s="2">
        <v>1</v>
      </c>
      <c r="CN23" s="2">
        <v>2</v>
      </c>
      <c r="CO23" s="2">
        <v>0</v>
      </c>
      <c r="CP23" s="2">
        <v>0</v>
      </c>
      <c r="CQ23" s="2">
        <v>1</v>
      </c>
      <c r="CR23" s="2">
        <v>2</v>
      </c>
      <c r="CS23" s="2">
        <v>2</v>
      </c>
      <c r="CT23" s="2">
        <v>1</v>
      </c>
      <c r="CU23" s="2">
        <v>2</v>
      </c>
      <c r="CV23" s="2">
        <v>0</v>
      </c>
      <c r="CW23" s="2">
        <v>2</v>
      </c>
      <c r="CX23" s="2">
        <v>2</v>
      </c>
      <c r="CY23" s="2">
        <v>2</v>
      </c>
      <c r="CZ23" s="2">
        <v>2</v>
      </c>
      <c r="DA23" s="2">
        <v>2</v>
      </c>
      <c r="DB23" s="2">
        <v>2</v>
      </c>
      <c r="DC23" s="2">
        <v>2</v>
      </c>
      <c r="DD23" s="2">
        <v>2</v>
      </c>
      <c r="DE23" s="2">
        <v>2</v>
      </c>
      <c r="DF23" s="2">
        <v>2</v>
      </c>
      <c r="DH23" s="24">
        <f t="shared" si="0"/>
        <v>180</v>
      </c>
      <c r="DI23" s="25">
        <f t="shared" si="1"/>
        <v>0.83329999999999993</v>
      </c>
      <c r="DJ23" s="26">
        <f t="shared" si="2"/>
        <v>85</v>
      </c>
      <c r="DK23" s="18">
        <f t="shared" si="6"/>
        <v>0.78703703703703709</v>
      </c>
      <c r="DL23" s="28">
        <f t="shared" si="3"/>
        <v>10</v>
      </c>
      <c r="DM23" s="20">
        <f t="shared" si="7"/>
        <v>9.2592592592592601E-2</v>
      </c>
      <c r="DN23" s="30">
        <f t="shared" si="4"/>
        <v>13</v>
      </c>
      <c r="DO23" s="22">
        <f t="shared" si="8"/>
        <v>0.12037037037037036</v>
      </c>
      <c r="DP23" s="32">
        <f t="shared" si="5"/>
        <v>108</v>
      </c>
    </row>
    <row r="24" spans="1:120" x14ac:dyDescent="0.25">
      <c r="A24" s="33" t="s">
        <v>173</v>
      </c>
      <c r="B24" s="33" t="s">
        <v>174</v>
      </c>
      <c r="C24" s="33">
        <v>2</v>
      </c>
      <c r="D24" s="33">
        <v>2</v>
      </c>
      <c r="E24" s="33">
        <v>2</v>
      </c>
      <c r="F24" s="33">
        <v>2</v>
      </c>
      <c r="G24" s="33">
        <v>2</v>
      </c>
      <c r="H24" s="33">
        <v>2</v>
      </c>
      <c r="I24" s="33">
        <v>2</v>
      </c>
      <c r="J24" s="33">
        <v>2</v>
      </c>
      <c r="K24" s="33">
        <v>2</v>
      </c>
      <c r="L24" s="33">
        <v>1</v>
      </c>
      <c r="M24" s="33">
        <v>2</v>
      </c>
      <c r="N24" s="33">
        <v>2</v>
      </c>
      <c r="O24" s="33">
        <v>2</v>
      </c>
      <c r="P24" s="33">
        <v>2</v>
      </c>
      <c r="Q24" s="33">
        <v>2</v>
      </c>
      <c r="R24" s="33">
        <v>2</v>
      </c>
      <c r="S24" s="33">
        <v>2</v>
      </c>
      <c r="T24" s="33">
        <v>2</v>
      </c>
      <c r="U24" s="33">
        <v>0</v>
      </c>
      <c r="V24" s="33">
        <v>2</v>
      </c>
      <c r="W24" s="33">
        <v>2</v>
      </c>
      <c r="X24" s="33">
        <v>2</v>
      </c>
      <c r="Y24" s="33">
        <v>2</v>
      </c>
      <c r="Z24" s="33">
        <v>2</v>
      </c>
      <c r="AA24" s="33">
        <v>2</v>
      </c>
      <c r="AB24" s="33">
        <v>2</v>
      </c>
      <c r="AC24" s="33">
        <v>2</v>
      </c>
      <c r="AD24" s="33">
        <v>1</v>
      </c>
      <c r="AE24" s="33">
        <v>2</v>
      </c>
      <c r="AF24" s="33">
        <v>2</v>
      </c>
      <c r="AG24" s="33">
        <v>1</v>
      </c>
      <c r="AH24" s="33">
        <v>0</v>
      </c>
      <c r="AI24" s="33">
        <v>2</v>
      </c>
      <c r="AJ24" s="33">
        <v>2</v>
      </c>
      <c r="AK24" s="33">
        <v>2</v>
      </c>
      <c r="AL24" s="33">
        <v>2</v>
      </c>
      <c r="AM24" s="33">
        <v>2</v>
      </c>
      <c r="AN24" s="33">
        <v>2</v>
      </c>
      <c r="AO24" s="33">
        <v>2</v>
      </c>
      <c r="AP24" s="33">
        <v>1</v>
      </c>
      <c r="AQ24" s="33">
        <v>2</v>
      </c>
      <c r="AR24" s="33">
        <v>2</v>
      </c>
      <c r="AS24" s="33">
        <v>2</v>
      </c>
      <c r="AT24" s="33">
        <v>2</v>
      </c>
      <c r="AU24" s="33">
        <v>2</v>
      </c>
      <c r="AV24" s="33">
        <v>2</v>
      </c>
      <c r="AW24" s="33">
        <v>1</v>
      </c>
      <c r="AX24" s="33">
        <v>2</v>
      </c>
      <c r="AY24" s="33">
        <v>0</v>
      </c>
      <c r="AZ24" s="33">
        <v>2</v>
      </c>
      <c r="BA24" s="33">
        <v>2</v>
      </c>
      <c r="BB24" s="33">
        <v>1</v>
      </c>
      <c r="BC24" s="33">
        <v>2</v>
      </c>
      <c r="BD24" s="33">
        <v>2</v>
      </c>
      <c r="BE24" s="33">
        <v>1</v>
      </c>
      <c r="BF24" s="33">
        <v>0</v>
      </c>
      <c r="BG24" s="33">
        <v>2</v>
      </c>
      <c r="BH24" s="33">
        <v>2</v>
      </c>
      <c r="BI24" s="33">
        <v>2</v>
      </c>
      <c r="BJ24" s="33">
        <v>2</v>
      </c>
      <c r="BK24" s="33">
        <v>2</v>
      </c>
      <c r="BL24" s="33">
        <v>2</v>
      </c>
      <c r="BM24" s="33">
        <v>2</v>
      </c>
      <c r="BN24" s="33">
        <v>2</v>
      </c>
      <c r="BO24" s="33">
        <v>2</v>
      </c>
      <c r="BP24" s="33">
        <v>2</v>
      </c>
      <c r="BQ24" s="33">
        <v>2</v>
      </c>
      <c r="BR24" s="33">
        <v>2</v>
      </c>
      <c r="BS24" s="33">
        <v>0</v>
      </c>
      <c r="BT24" s="33">
        <v>1</v>
      </c>
      <c r="BU24" s="33">
        <v>2</v>
      </c>
      <c r="BV24" s="33">
        <v>2</v>
      </c>
      <c r="BW24" s="33">
        <v>2</v>
      </c>
      <c r="BX24" s="33">
        <v>2</v>
      </c>
      <c r="BY24" s="33">
        <v>0</v>
      </c>
      <c r="BZ24" s="33">
        <v>0</v>
      </c>
      <c r="CA24" s="33">
        <v>1</v>
      </c>
      <c r="CB24" s="33">
        <v>2</v>
      </c>
      <c r="CC24" s="33">
        <v>2</v>
      </c>
      <c r="CD24" s="33">
        <v>0</v>
      </c>
      <c r="CE24" s="33">
        <v>0</v>
      </c>
      <c r="CF24" s="33">
        <v>0</v>
      </c>
      <c r="CG24" s="33">
        <v>0</v>
      </c>
      <c r="CH24" s="33">
        <v>0</v>
      </c>
      <c r="CI24" s="33">
        <v>2</v>
      </c>
      <c r="CJ24" s="33">
        <v>2</v>
      </c>
      <c r="CK24" s="33">
        <v>2</v>
      </c>
      <c r="CL24" s="33">
        <v>2</v>
      </c>
      <c r="CM24" s="33">
        <v>2</v>
      </c>
      <c r="CN24" s="33">
        <v>1</v>
      </c>
      <c r="CO24" s="33">
        <v>2</v>
      </c>
      <c r="CP24" s="33">
        <v>2</v>
      </c>
      <c r="CQ24" s="33">
        <v>2</v>
      </c>
      <c r="CR24" s="33">
        <v>1</v>
      </c>
      <c r="CS24" s="33">
        <v>2</v>
      </c>
      <c r="CT24" s="33">
        <v>0</v>
      </c>
      <c r="CU24" s="33">
        <v>2</v>
      </c>
      <c r="CV24" s="33">
        <v>0</v>
      </c>
      <c r="CW24" s="33">
        <v>2</v>
      </c>
      <c r="CX24" s="33">
        <v>2</v>
      </c>
      <c r="CY24" s="33">
        <v>2</v>
      </c>
      <c r="CZ24" s="33">
        <v>2</v>
      </c>
      <c r="DA24" s="33">
        <v>2</v>
      </c>
      <c r="DB24" s="33">
        <v>2</v>
      </c>
      <c r="DC24" s="33">
        <v>2</v>
      </c>
      <c r="DD24" s="33">
        <v>2</v>
      </c>
      <c r="DE24" s="33">
        <v>2</v>
      </c>
      <c r="DF24" s="33">
        <v>2</v>
      </c>
      <c r="DH24" s="24">
        <f t="shared" si="0"/>
        <v>177</v>
      </c>
      <c r="DI24" s="25">
        <f t="shared" si="1"/>
        <v>0.81940000000000002</v>
      </c>
      <c r="DJ24" s="26">
        <f t="shared" si="2"/>
        <v>83</v>
      </c>
      <c r="DK24" s="18">
        <f t="shared" si="6"/>
        <v>0.76851851851851849</v>
      </c>
      <c r="DL24" s="28">
        <f t="shared" si="3"/>
        <v>11</v>
      </c>
      <c r="DM24" s="20">
        <f t="shared" si="7"/>
        <v>0.10185185185185185</v>
      </c>
      <c r="DN24" s="30">
        <f t="shared" si="4"/>
        <v>14</v>
      </c>
      <c r="DO24" s="22">
        <f t="shared" si="8"/>
        <v>0.12962962962962965</v>
      </c>
      <c r="DP24" s="32">
        <f t="shared" si="5"/>
        <v>108</v>
      </c>
    </row>
    <row r="25" spans="1:120" x14ac:dyDescent="0.25">
      <c r="A25" s="2" t="s">
        <v>159</v>
      </c>
      <c r="B25" s="2" t="s">
        <v>187</v>
      </c>
      <c r="C25" s="2">
        <v>2</v>
      </c>
      <c r="D25" s="2">
        <v>2</v>
      </c>
      <c r="E25" s="2">
        <v>2</v>
      </c>
      <c r="F25" s="2">
        <v>2</v>
      </c>
      <c r="G25" s="2">
        <v>2</v>
      </c>
      <c r="H25" s="2">
        <v>2</v>
      </c>
      <c r="I25" s="2">
        <v>2</v>
      </c>
      <c r="J25" s="2">
        <v>2</v>
      </c>
      <c r="K25" s="2">
        <v>2</v>
      </c>
      <c r="L25" s="2">
        <v>2</v>
      </c>
      <c r="M25" s="2">
        <v>2</v>
      </c>
      <c r="N25" s="2">
        <v>2</v>
      </c>
      <c r="O25" s="2">
        <v>2</v>
      </c>
      <c r="P25" s="2">
        <v>2</v>
      </c>
      <c r="Q25" s="2">
        <v>2</v>
      </c>
      <c r="R25" s="2">
        <v>2</v>
      </c>
      <c r="S25" s="2">
        <v>2</v>
      </c>
      <c r="T25" s="2">
        <v>2</v>
      </c>
      <c r="U25" s="2">
        <v>2</v>
      </c>
      <c r="V25" s="2">
        <v>2</v>
      </c>
      <c r="W25" s="2">
        <v>0</v>
      </c>
      <c r="X25" s="2">
        <v>2</v>
      </c>
      <c r="Y25" s="2">
        <v>2</v>
      </c>
      <c r="Z25" s="2">
        <v>2</v>
      </c>
      <c r="AA25" s="2">
        <v>2</v>
      </c>
      <c r="AB25" s="2">
        <v>2</v>
      </c>
      <c r="AC25" s="2">
        <v>2</v>
      </c>
      <c r="AD25" s="2">
        <v>2</v>
      </c>
      <c r="AE25" s="2">
        <v>2</v>
      </c>
      <c r="AF25" s="2">
        <v>0</v>
      </c>
      <c r="AG25" s="2">
        <v>0</v>
      </c>
      <c r="AH25" s="2">
        <v>0</v>
      </c>
      <c r="AI25" s="2">
        <v>2</v>
      </c>
      <c r="AJ25" s="2">
        <v>2</v>
      </c>
      <c r="AK25" s="2">
        <v>2</v>
      </c>
      <c r="AL25" s="2">
        <v>2</v>
      </c>
      <c r="AM25" s="2">
        <v>1</v>
      </c>
      <c r="AN25" s="2">
        <v>1</v>
      </c>
      <c r="AO25" s="2">
        <v>2</v>
      </c>
      <c r="AP25" s="2">
        <v>2</v>
      </c>
      <c r="AQ25" s="2">
        <v>2</v>
      </c>
      <c r="AR25" s="2">
        <v>2</v>
      </c>
      <c r="AS25" s="2">
        <v>2</v>
      </c>
      <c r="AT25" s="2">
        <v>1</v>
      </c>
      <c r="AU25" s="2">
        <v>2</v>
      </c>
      <c r="AV25" s="2">
        <v>2</v>
      </c>
      <c r="AW25" s="2">
        <v>2</v>
      </c>
      <c r="AX25" s="2">
        <v>2</v>
      </c>
      <c r="AY25" s="2">
        <v>2</v>
      </c>
      <c r="AZ25" s="2">
        <v>2</v>
      </c>
      <c r="BA25" s="2">
        <v>2</v>
      </c>
      <c r="BB25" s="2">
        <v>2</v>
      </c>
      <c r="BC25" s="2">
        <v>1</v>
      </c>
      <c r="BD25" s="2">
        <v>1</v>
      </c>
      <c r="BE25" s="2">
        <v>2</v>
      </c>
      <c r="BF25" s="2">
        <v>2</v>
      </c>
      <c r="BG25" s="2">
        <v>2</v>
      </c>
      <c r="BH25" s="2">
        <v>2</v>
      </c>
      <c r="BI25" s="2">
        <v>1</v>
      </c>
      <c r="BJ25" s="2">
        <v>1</v>
      </c>
      <c r="BK25" s="2">
        <v>2</v>
      </c>
      <c r="BL25" s="2">
        <v>2</v>
      </c>
      <c r="BM25" s="2">
        <v>2</v>
      </c>
      <c r="BN25" s="2">
        <v>2</v>
      </c>
      <c r="BO25" s="2">
        <v>2</v>
      </c>
      <c r="BP25" s="2">
        <v>2</v>
      </c>
      <c r="BQ25" s="2">
        <v>1</v>
      </c>
      <c r="BR25" s="2">
        <v>1</v>
      </c>
      <c r="BS25" s="2">
        <v>2</v>
      </c>
      <c r="BT25" s="2">
        <v>0</v>
      </c>
      <c r="BU25" s="2">
        <v>2</v>
      </c>
      <c r="BV25" s="2">
        <v>0</v>
      </c>
      <c r="BW25" s="2">
        <v>2</v>
      </c>
      <c r="BX25" s="2">
        <v>0</v>
      </c>
      <c r="BY25" s="2">
        <v>2</v>
      </c>
      <c r="BZ25" s="2">
        <v>2</v>
      </c>
      <c r="CA25" s="2">
        <v>2</v>
      </c>
      <c r="CB25" s="2">
        <v>2</v>
      </c>
      <c r="CC25" s="2">
        <v>0</v>
      </c>
      <c r="CD25" s="2">
        <v>0</v>
      </c>
      <c r="CE25" s="2">
        <v>0</v>
      </c>
      <c r="CF25" s="2">
        <v>2</v>
      </c>
      <c r="CG25" s="2">
        <v>2</v>
      </c>
      <c r="CH25" s="2">
        <v>2</v>
      </c>
      <c r="CI25" s="2">
        <v>2</v>
      </c>
      <c r="CJ25" s="2">
        <v>2</v>
      </c>
      <c r="CK25" s="2">
        <v>2</v>
      </c>
      <c r="CL25" s="2">
        <v>2</v>
      </c>
      <c r="CM25" s="2">
        <v>0</v>
      </c>
      <c r="CN25" s="2">
        <v>2</v>
      </c>
      <c r="CO25" s="2">
        <v>2</v>
      </c>
      <c r="CP25" s="2">
        <v>1</v>
      </c>
      <c r="CQ25" s="2">
        <v>1</v>
      </c>
      <c r="CR25" s="2">
        <v>1</v>
      </c>
      <c r="CS25" s="2">
        <v>2</v>
      </c>
      <c r="CT25" s="2">
        <v>2</v>
      </c>
      <c r="CU25" s="2">
        <v>2</v>
      </c>
      <c r="CV25" s="2">
        <v>1</v>
      </c>
      <c r="CW25" s="2">
        <v>2</v>
      </c>
      <c r="CX25" s="2">
        <v>2</v>
      </c>
      <c r="CY25" s="2">
        <v>0</v>
      </c>
      <c r="CZ25" s="2">
        <v>2</v>
      </c>
      <c r="DA25" s="2">
        <v>1</v>
      </c>
      <c r="DB25" s="2">
        <v>2</v>
      </c>
      <c r="DC25" s="2">
        <v>2</v>
      </c>
      <c r="DD25" s="2">
        <v>2</v>
      </c>
      <c r="DE25" s="2">
        <v>2</v>
      </c>
      <c r="DF25" s="2">
        <v>2</v>
      </c>
      <c r="DH25" s="24">
        <f t="shared" si="0"/>
        <v>178</v>
      </c>
      <c r="DI25" s="25">
        <f t="shared" si="1"/>
        <v>0.82409999999999994</v>
      </c>
      <c r="DJ25" s="26">
        <f t="shared" si="2"/>
        <v>82</v>
      </c>
      <c r="DK25" s="18">
        <f t="shared" si="6"/>
        <v>0.75925925925925919</v>
      </c>
      <c r="DL25" s="28">
        <f t="shared" si="3"/>
        <v>14</v>
      </c>
      <c r="DM25" s="20">
        <f t="shared" si="7"/>
        <v>0.12962962962962965</v>
      </c>
      <c r="DN25" s="30">
        <f t="shared" si="4"/>
        <v>12</v>
      </c>
      <c r="DO25" s="22">
        <f t="shared" si="8"/>
        <v>0.1111111111111111</v>
      </c>
      <c r="DP25" s="32">
        <f t="shared" si="5"/>
        <v>108</v>
      </c>
    </row>
    <row r="26" spans="1:120" x14ac:dyDescent="0.25">
      <c r="A26" s="33" t="s">
        <v>163</v>
      </c>
      <c r="B26" s="33" t="s">
        <v>169</v>
      </c>
      <c r="C26" s="33">
        <v>2</v>
      </c>
      <c r="D26" s="33">
        <v>2</v>
      </c>
      <c r="E26" s="33">
        <v>2</v>
      </c>
      <c r="F26" s="33">
        <v>1</v>
      </c>
      <c r="G26" s="33">
        <v>2</v>
      </c>
      <c r="H26" s="33">
        <v>2</v>
      </c>
      <c r="I26" s="33">
        <v>2</v>
      </c>
      <c r="J26" s="33">
        <v>2</v>
      </c>
      <c r="K26" s="33">
        <v>2</v>
      </c>
      <c r="L26" s="33">
        <v>2</v>
      </c>
      <c r="M26" s="33">
        <v>2</v>
      </c>
      <c r="N26" s="33">
        <v>2</v>
      </c>
      <c r="O26" s="33">
        <v>0</v>
      </c>
      <c r="P26" s="33">
        <v>2</v>
      </c>
      <c r="Q26" s="33">
        <v>2</v>
      </c>
      <c r="R26" s="33">
        <v>2</v>
      </c>
      <c r="S26" s="33">
        <v>2</v>
      </c>
      <c r="T26" s="33">
        <v>2</v>
      </c>
      <c r="U26" s="33">
        <v>0</v>
      </c>
      <c r="V26" s="33">
        <v>2</v>
      </c>
      <c r="W26" s="33">
        <v>2</v>
      </c>
      <c r="X26" s="33">
        <v>2</v>
      </c>
      <c r="Y26" s="33">
        <v>2</v>
      </c>
      <c r="Z26" s="33">
        <v>2</v>
      </c>
      <c r="AA26" s="33">
        <v>2</v>
      </c>
      <c r="AB26" s="33">
        <v>2</v>
      </c>
      <c r="AC26" s="33">
        <v>2</v>
      </c>
      <c r="AD26" s="33">
        <v>1</v>
      </c>
      <c r="AE26" s="33">
        <v>2</v>
      </c>
      <c r="AF26" s="33">
        <v>2</v>
      </c>
      <c r="AG26" s="33">
        <v>2</v>
      </c>
      <c r="AH26" s="33">
        <v>0</v>
      </c>
      <c r="AI26" s="33">
        <v>2</v>
      </c>
      <c r="AJ26" s="33">
        <v>2</v>
      </c>
      <c r="AK26" s="33">
        <v>0</v>
      </c>
      <c r="AL26" s="33">
        <v>0</v>
      </c>
      <c r="AM26" s="33">
        <v>2</v>
      </c>
      <c r="AN26" s="33">
        <v>2</v>
      </c>
      <c r="AO26" s="33">
        <v>2</v>
      </c>
      <c r="AP26" s="33">
        <v>2</v>
      </c>
      <c r="AQ26" s="33">
        <v>2</v>
      </c>
      <c r="AR26" s="33">
        <v>2</v>
      </c>
      <c r="AS26" s="33">
        <v>2</v>
      </c>
      <c r="AT26" s="33">
        <v>2</v>
      </c>
      <c r="AU26" s="33">
        <v>2</v>
      </c>
      <c r="AV26" s="33">
        <v>1</v>
      </c>
      <c r="AW26" s="33">
        <v>1</v>
      </c>
      <c r="AX26" s="33">
        <v>2</v>
      </c>
      <c r="AY26" s="33">
        <v>2</v>
      </c>
      <c r="AZ26" s="33">
        <v>2</v>
      </c>
      <c r="BA26" s="33">
        <v>2</v>
      </c>
      <c r="BB26" s="33">
        <v>1</v>
      </c>
      <c r="BC26" s="33">
        <v>2</v>
      </c>
      <c r="BD26" s="33">
        <v>2</v>
      </c>
      <c r="BE26" s="33">
        <v>2</v>
      </c>
      <c r="BF26" s="33">
        <v>2</v>
      </c>
      <c r="BG26" s="33">
        <v>2</v>
      </c>
      <c r="BH26" s="33">
        <v>2</v>
      </c>
      <c r="BI26" s="33">
        <v>2</v>
      </c>
      <c r="BJ26" s="33">
        <v>2</v>
      </c>
      <c r="BK26" s="33">
        <v>0</v>
      </c>
      <c r="BL26" s="33">
        <v>2</v>
      </c>
      <c r="BM26" s="33">
        <v>2</v>
      </c>
      <c r="BN26" s="33">
        <v>2</v>
      </c>
      <c r="BO26" s="33">
        <v>2</v>
      </c>
      <c r="BP26" s="33">
        <v>2</v>
      </c>
      <c r="BQ26" s="33">
        <v>0</v>
      </c>
      <c r="BR26" s="33">
        <v>2</v>
      </c>
      <c r="BS26" s="33">
        <v>2</v>
      </c>
      <c r="BT26" s="33">
        <v>1</v>
      </c>
      <c r="BU26" s="33">
        <v>2</v>
      </c>
      <c r="BV26" s="33">
        <v>2</v>
      </c>
      <c r="BW26" s="33">
        <v>2</v>
      </c>
      <c r="BX26" s="33">
        <v>2</v>
      </c>
      <c r="BY26" s="33">
        <v>2</v>
      </c>
      <c r="BZ26" s="33">
        <v>2</v>
      </c>
      <c r="CA26" s="33">
        <v>2</v>
      </c>
      <c r="CB26" s="33">
        <v>2</v>
      </c>
      <c r="CC26" s="33">
        <v>1</v>
      </c>
      <c r="CD26" s="33">
        <v>1</v>
      </c>
      <c r="CE26" s="33">
        <v>1</v>
      </c>
      <c r="CF26" s="33">
        <v>2</v>
      </c>
      <c r="CG26" s="33">
        <v>2</v>
      </c>
      <c r="CH26" s="33">
        <v>2</v>
      </c>
      <c r="CI26" s="33">
        <v>2</v>
      </c>
      <c r="CJ26" s="33">
        <v>2</v>
      </c>
      <c r="CK26" s="33">
        <v>2</v>
      </c>
      <c r="CL26" s="33">
        <v>2</v>
      </c>
      <c r="CM26" s="33">
        <v>2</v>
      </c>
      <c r="CN26" s="33">
        <v>2</v>
      </c>
      <c r="CO26" s="33">
        <v>2</v>
      </c>
      <c r="CP26" s="33">
        <v>2</v>
      </c>
      <c r="CQ26" s="33">
        <v>2</v>
      </c>
      <c r="CR26" s="33">
        <v>1</v>
      </c>
      <c r="CS26" s="33">
        <v>0</v>
      </c>
      <c r="CT26" s="33">
        <v>2</v>
      </c>
      <c r="CU26" s="33">
        <v>0</v>
      </c>
      <c r="CV26" s="33">
        <v>0</v>
      </c>
      <c r="CW26" s="33">
        <v>0</v>
      </c>
      <c r="CX26" s="33">
        <v>0</v>
      </c>
      <c r="CY26" s="33">
        <v>0</v>
      </c>
      <c r="CZ26" s="33">
        <v>0</v>
      </c>
      <c r="DA26" s="33">
        <v>2</v>
      </c>
      <c r="DB26" s="33">
        <v>2</v>
      </c>
      <c r="DC26" s="33">
        <v>0</v>
      </c>
      <c r="DD26" s="33">
        <v>0</v>
      </c>
      <c r="DE26" s="33">
        <v>0</v>
      </c>
      <c r="DF26" s="33">
        <v>0</v>
      </c>
      <c r="DH26" s="24">
        <f t="shared" si="0"/>
        <v>170</v>
      </c>
      <c r="DI26" s="25">
        <f t="shared" si="1"/>
        <v>0.78700000000000003</v>
      </c>
      <c r="DJ26" s="26">
        <f t="shared" si="2"/>
        <v>80</v>
      </c>
      <c r="DK26" s="18">
        <f t="shared" si="6"/>
        <v>0.74074074074074081</v>
      </c>
      <c r="DL26" s="28">
        <f t="shared" si="3"/>
        <v>10</v>
      </c>
      <c r="DM26" s="20">
        <f t="shared" si="7"/>
        <v>9.2592592592592601E-2</v>
      </c>
      <c r="DN26" s="30">
        <f t="shared" si="4"/>
        <v>18</v>
      </c>
      <c r="DO26" s="22">
        <f t="shared" si="8"/>
        <v>0.16666666666666669</v>
      </c>
      <c r="DP26" s="32">
        <f t="shared" si="5"/>
        <v>108</v>
      </c>
    </row>
    <row r="27" spans="1:120" x14ac:dyDescent="0.25">
      <c r="A27" s="2" t="s">
        <v>163</v>
      </c>
      <c r="B27" s="2" t="s">
        <v>168</v>
      </c>
      <c r="C27" s="2">
        <v>2</v>
      </c>
      <c r="D27" s="2">
        <v>2</v>
      </c>
      <c r="E27" s="2">
        <v>1</v>
      </c>
      <c r="F27" s="2">
        <v>2</v>
      </c>
      <c r="G27" s="2">
        <v>2</v>
      </c>
      <c r="H27" s="2">
        <v>2</v>
      </c>
      <c r="I27" s="2">
        <v>2</v>
      </c>
      <c r="J27" s="2">
        <v>2</v>
      </c>
      <c r="K27" s="2">
        <v>2</v>
      </c>
      <c r="L27" s="2">
        <v>2</v>
      </c>
      <c r="M27" s="2">
        <v>2</v>
      </c>
      <c r="N27" s="2">
        <v>2</v>
      </c>
      <c r="O27" s="2">
        <v>2</v>
      </c>
      <c r="P27" s="2">
        <v>2</v>
      </c>
      <c r="Q27" s="2">
        <v>2</v>
      </c>
      <c r="R27" s="2">
        <v>2</v>
      </c>
      <c r="S27" s="2">
        <v>1</v>
      </c>
      <c r="T27" s="2">
        <v>2</v>
      </c>
      <c r="U27" s="2">
        <v>2</v>
      </c>
      <c r="V27" s="2">
        <v>2</v>
      </c>
      <c r="W27" s="2">
        <v>1</v>
      </c>
      <c r="X27" s="2">
        <v>2</v>
      </c>
      <c r="Y27" s="2">
        <v>2</v>
      </c>
      <c r="Z27" s="2">
        <v>2</v>
      </c>
      <c r="AA27" s="2">
        <v>0</v>
      </c>
      <c r="AB27" s="2">
        <v>1</v>
      </c>
      <c r="AC27" s="2">
        <v>2</v>
      </c>
      <c r="AD27" s="2">
        <v>2</v>
      </c>
      <c r="AE27" s="2">
        <v>1</v>
      </c>
      <c r="AF27" s="2">
        <v>2</v>
      </c>
      <c r="AG27" s="2">
        <v>1</v>
      </c>
      <c r="AH27" s="2">
        <v>0</v>
      </c>
      <c r="AI27" s="2">
        <v>2</v>
      </c>
      <c r="AJ27" s="2">
        <v>2</v>
      </c>
      <c r="AK27" s="2">
        <v>2</v>
      </c>
      <c r="AL27" s="2">
        <v>0</v>
      </c>
      <c r="AM27" s="2">
        <v>2</v>
      </c>
      <c r="AN27" s="2">
        <v>2</v>
      </c>
      <c r="AO27" s="2">
        <v>2</v>
      </c>
      <c r="AP27" s="2">
        <v>2</v>
      </c>
      <c r="AQ27" s="2">
        <v>1</v>
      </c>
      <c r="AR27" s="2">
        <v>0</v>
      </c>
      <c r="AS27" s="2">
        <v>1</v>
      </c>
      <c r="AT27" s="2">
        <v>2</v>
      </c>
      <c r="AU27" s="2">
        <v>2</v>
      </c>
      <c r="AV27" s="2">
        <v>2</v>
      </c>
      <c r="AW27" s="2">
        <v>0</v>
      </c>
      <c r="AX27" s="2">
        <v>1</v>
      </c>
      <c r="AY27" s="2">
        <v>2</v>
      </c>
      <c r="AZ27" s="2">
        <v>2</v>
      </c>
      <c r="BA27" s="2">
        <v>2</v>
      </c>
      <c r="BB27" s="2">
        <v>0</v>
      </c>
      <c r="BC27" s="2">
        <v>2</v>
      </c>
      <c r="BD27" s="2">
        <v>2</v>
      </c>
      <c r="BE27" s="2">
        <v>0</v>
      </c>
      <c r="BF27" s="2">
        <v>2</v>
      </c>
      <c r="BG27" s="2">
        <v>2</v>
      </c>
      <c r="BH27" s="2">
        <v>2</v>
      </c>
      <c r="BI27" s="2">
        <v>2</v>
      </c>
      <c r="BJ27" s="2">
        <v>2</v>
      </c>
      <c r="BK27" s="2">
        <v>0</v>
      </c>
      <c r="BL27" s="2">
        <v>2</v>
      </c>
      <c r="BM27" s="2">
        <v>1</v>
      </c>
      <c r="BN27" s="2">
        <v>0</v>
      </c>
      <c r="BO27" s="2">
        <v>1</v>
      </c>
      <c r="BP27" s="2">
        <v>2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2</v>
      </c>
      <c r="BX27" s="2">
        <v>0</v>
      </c>
      <c r="BY27" s="2">
        <v>2</v>
      </c>
      <c r="BZ27" s="2">
        <v>2</v>
      </c>
      <c r="CA27" s="2">
        <v>2</v>
      </c>
      <c r="CB27" s="2">
        <v>0</v>
      </c>
      <c r="CC27" s="2">
        <v>0</v>
      </c>
      <c r="CD27" s="2">
        <v>0</v>
      </c>
      <c r="CE27" s="2">
        <v>0</v>
      </c>
      <c r="CF27" s="2">
        <v>2</v>
      </c>
      <c r="CG27" s="2">
        <v>2</v>
      </c>
      <c r="CH27" s="2">
        <v>2</v>
      </c>
      <c r="CI27" s="2">
        <v>0</v>
      </c>
      <c r="CJ27" s="2">
        <v>2</v>
      </c>
      <c r="CK27" s="2">
        <v>2</v>
      </c>
      <c r="CL27" s="2">
        <v>2</v>
      </c>
      <c r="CM27" s="2">
        <v>2</v>
      </c>
      <c r="CN27" s="2">
        <v>2</v>
      </c>
      <c r="CO27" s="2">
        <v>2</v>
      </c>
      <c r="CP27" s="2">
        <v>2</v>
      </c>
      <c r="CQ27" s="2">
        <v>2</v>
      </c>
      <c r="CR27" s="2">
        <v>0</v>
      </c>
      <c r="CS27" s="2">
        <v>0</v>
      </c>
      <c r="CT27" s="2">
        <v>1</v>
      </c>
      <c r="CU27" s="2">
        <v>0</v>
      </c>
      <c r="CV27" s="2">
        <v>0</v>
      </c>
      <c r="CW27" s="2">
        <v>0</v>
      </c>
      <c r="CX27" s="2">
        <v>2</v>
      </c>
      <c r="CY27" s="2">
        <v>0</v>
      </c>
      <c r="CZ27" s="2">
        <v>2</v>
      </c>
      <c r="DA27" s="2">
        <v>0</v>
      </c>
      <c r="DB27" s="2">
        <v>2</v>
      </c>
      <c r="DC27" s="2">
        <v>2</v>
      </c>
      <c r="DD27" s="2">
        <v>2</v>
      </c>
      <c r="DE27" s="2">
        <v>2</v>
      </c>
      <c r="DF27" s="2">
        <v>2</v>
      </c>
      <c r="DH27" s="24">
        <f t="shared" si="0"/>
        <v>148</v>
      </c>
      <c r="DI27" s="25">
        <f t="shared" si="1"/>
        <v>0.68519999999999992</v>
      </c>
      <c r="DJ27" s="26">
        <f t="shared" si="2"/>
        <v>68</v>
      </c>
      <c r="DK27" s="18">
        <f t="shared" si="6"/>
        <v>0.62962962962962965</v>
      </c>
      <c r="DL27" s="28">
        <f t="shared" si="3"/>
        <v>12</v>
      </c>
      <c r="DM27" s="20">
        <f t="shared" si="7"/>
        <v>0.1111111111111111</v>
      </c>
      <c r="DN27" s="30">
        <f t="shared" si="4"/>
        <v>28</v>
      </c>
      <c r="DO27" s="22">
        <f t="shared" si="8"/>
        <v>0.2592592592592593</v>
      </c>
      <c r="DP27" s="32">
        <f t="shared" si="5"/>
        <v>108</v>
      </c>
    </row>
    <row r="28" spans="1:120" x14ac:dyDescent="0.25">
      <c r="A28" s="33" t="s">
        <v>159</v>
      </c>
      <c r="B28" s="33" t="s">
        <v>188</v>
      </c>
      <c r="C28" s="33">
        <v>2</v>
      </c>
      <c r="D28" s="33">
        <v>2</v>
      </c>
      <c r="E28" s="33">
        <v>1</v>
      </c>
      <c r="F28" s="33">
        <v>2</v>
      </c>
      <c r="G28" s="33">
        <v>2</v>
      </c>
      <c r="H28" s="33">
        <v>1</v>
      </c>
      <c r="I28" s="33">
        <v>2</v>
      </c>
      <c r="J28" s="33">
        <v>2</v>
      </c>
      <c r="K28" s="33">
        <v>2</v>
      </c>
      <c r="L28" s="33">
        <v>2</v>
      </c>
      <c r="M28" s="33">
        <v>1</v>
      </c>
      <c r="N28" s="33">
        <v>2</v>
      </c>
      <c r="O28" s="33">
        <v>2</v>
      </c>
      <c r="P28" s="33">
        <v>2</v>
      </c>
      <c r="Q28" s="33">
        <v>2</v>
      </c>
      <c r="R28" s="33">
        <v>2</v>
      </c>
      <c r="S28" s="33">
        <v>2</v>
      </c>
      <c r="T28" s="33">
        <v>1</v>
      </c>
      <c r="U28" s="33">
        <v>0</v>
      </c>
      <c r="V28" s="33">
        <v>2</v>
      </c>
      <c r="W28" s="33">
        <v>2</v>
      </c>
      <c r="X28" s="33">
        <v>2</v>
      </c>
      <c r="Y28" s="33">
        <v>2</v>
      </c>
      <c r="Z28" s="33">
        <v>2</v>
      </c>
      <c r="AA28" s="33">
        <v>2</v>
      </c>
      <c r="AB28" s="33">
        <v>2</v>
      </c>
      <c r="AC28" s="33">
        <v>2</v>
      </c>
      <c r="AD28" s="33">
        <v>1</v>
      </c>
      <c r="AE28" s="33">
        <v>2</v>
      </c>
      <c r="AF28" s="33">
        <v>1</v>
      </c>
      <c r="AG28" s="33">
        <v>2</v>
      </c>
      <c r="AH28" s="33">
        <v>0</v>
      </c>
      <c r="AI28" s="33">
        <v>2</v>
      </c>
      <c r="AJ28" s="33">
        <v>0</v>
      </c>
      <c r="AK28" s="33">
        <v>0</v>
      </c>
      <c r="AL28" s="33">
        <v>0</v>
      </c>
      <c r="AM28" s="33">
        <v>2</v>
      </c>
      <c r="AN28" s="33">
        <v>2</v>
      </c>
      <c r="AO28" s="33">
        <v>2</v>
      </c>
      <c r="AP28" s="33">
        <v>1</v>
      </c>
      <c r="AQ28" s="33">
        <v>2</v>
      </c>
      <c r="AR28" s="33">
        <v>2</v>
      </c>
      <c r="AS28" s="33">
        <v>2</v>
      </c>
      <c r="AT28" s="33">
        <v>2</v>
      </c>
      <c r="AU28" s="33">
        <v>2</v>
      </c>
      <c r="AV28" s="33">
        <v>2</v>
      </c>
      <c r="AW28" s="33">
        <v>0</v>
      </c>
      <c r="AX28" s="33">
        <v>1</v>
      </c>
      <c r="AY28" s="33">
        <v>0</v>
      </c>
      <c r="AZ28" s="33">
        <v>2</v>
      </c>
      <c r="BA28" s="33">
        <v>2</v>
      </c>
      <c r="BB28" s="33">
        <v>1</v>
      </c>
      <c r="BC28" s="33">
        <v>2</v>
      </c>
      <c r="BD28" s="33">
        <v>0</v>
      </c>
      <c r="BE28" s="33">
        <v>1</v>
      </c>
      <c r="BF28" s="33">
        <v>2</v>
      </c>
      <c r="BG28" s="33">
        <v>2</v>
      </c>
      <c r="BH28" s="33">
        <v>2</v>
      </c>
      <c r="BI28" s="33">
        <v>2</v>
      </c>
      <c r="BJ28" s="33">
        <v>2</v>
      </c>
      <c r="BK28" s="33">
        <v>2</v>
      </c>
      <c r="BL28" s="33">
        <v>2</v>
      </c>
      <c r="BM28" s="33">
        <v>2</v>
      </c>
      <c r="BN28" s="33">
        <v>2</v>
      </c>
      <c r="BO28" s="33">
        <v>1</v>
      </c>
      <c r="BP28" s="33">
        <v>2</v>
      </c>
      <c r="BQ28" s="33">
        <v>1</v>
      </c>
      <c r="BR28" s="33">
        <v>1</v>
      </c>
      <c r="BS28" s="33">
        <v>2</v>
      </c>
      <c r="BT28" s="33">
        <v>0</v>
      </c>
      <c r="BU28" s="33">
        <v>1</v>
      </c>
      <c r="BV28" s="33">
        <v>0</v>
      </c>
      <c r="BW28" s="33">
        <v>0</v>
      </c>
      <c r="BX28" s="33">
        <v>0</v>
      </c>
      <c r="BY28" s="33">
        <v>2</v>
      </c>
      <c r="BZ28" s="33">
        <v>2</v>
      </c>
      <c r="CA28" s="33">
        <v>1</v>
      </c>
      <c r="CB28" s="33">
        <v>2</v>
      </c>
      <c r="CC28" s="33">
        <v>0</v>
      </c>
      <c r="CD28" s="33">
        <v>0</v>
      </c>
      <c r="CE28" s="33">
        <v>1</v>
      </c>
      <c r="CF28" s="33">
        <v>2</v>
      </c>
      <c r="CG28" s="33">
        <v>2</v>
      </c>
      <c r="CH28" s="33">
        <v>2</v>
      </c>
      <c r="CI28" s="33">
        <v>2</v>
      </c>
      <c r="CJ28" s="33">
        <v>2</v>
      </c>
      <c r="CK28" s="33">
        <v>0</v>
      </c>
      <c r="CL28" s="33">
        <v>0</v>
      </c>
      <c r="CM28" s="33">
        <v>0</v>
      </c>
      <c r="CN28" s="33">
        <v>2</v>
      </c>
      <c r="CO28" s="33">
        <v>2</v>
      </c>
      <c r="CP28" s="33">
        <v>2</v>
      </c>
      <c r="CQ28" s="33">
        <v>2</v>
      </c>
      <c r="CR28" s="33">
        <v>1</v>
      </c>
      <c r="CS28" s="33">
        <v>0</v>
      </c>
      <c r="CT28" s="33">
        <v>0</v>
      </c>
      <c r="CU28" s="33">
        <v>0</v>
      </c>
      <c r="CV28" s="33">
        <v>0</v>
      </c>
      <c r="CW28" s="33">
        <v>0</v>
      </c>
      <c r="CX28" s="33">
        <v>0</v>
      </c>
      <c r="CY28" s="33">
        <v>0</v>
      </c>
      <c r="CZ28" s="33">
        <v>0</v>
      </c>
      <c r="DA28" s="33">
        <v>0</v>
      </c>
      <c r="DB28" s="33">
        <v>0</v>
      </c>
      <c r="DC28" s="33">
        <v>0</v>
      </c>
      <c r="DD28" s="33">
        <v>2</v>
      </c>
      <c r="DE28" s="33">
        <v>2</v>
      </c>
      <c r="DF28" s="33">
        <v>2</v>
      </c>
      <c r="DH28" s="24">
        <f t="shared" si="0"/>
        <v>143</v>
      </c>
      <c r="DI28" s="25">
        <f t="shared" si="1"/>
        <v>0.66200000000000003</v>
      </c>
      <c r="DJ28" s="26">
        <f t="shared" si="2"/>
        <v>63</v>
      </c>
      <c r="DK28" s="18">
        <f t="shared" si="6"/>
        <v>0.58333333333333337</v>
      </c>
      <c r="DL28" s="28">
        <f t="shared" si="3"/>
        <v>17</v>
      </c>
      <c r="DM28" s="20">
        <f t="shared" si="7"/>
        <v>0.15740740740740741</v>
      </c>
      <c r="DN28" s="30">
        <f t="shared" si="4"/>
        <v>28</v>
      </c>
      <c r="DO28" s="22">
        <f t="shared" si="8"/>
        <v>0.2592592592592593</v>
      </c>
      <c r="DP28" s="32">
        <f t="shared" si="5"/>
        <v>108</v>
      </c>
    </row>
    <row r="29" spans="1:120" x14ac:dyDescent="0.25">
      <c r="A29" s="2" t="s">
        <v>163</v>
      </c>
      <c r="B29" s="2" t="s">
        <v>178</v>
      </c>
      <c r="C29" s="2">
        <v>2</v>
      </c>
      <c r="D29" s="2">
        <v>2</v>
      </c>
      <c r="E29" s="2">
        <v>2</v>
      </c>
      <c r="F29" s="2">
        <v>2</v>
      </c>
      <c r="G29" s="2">
        <v>2</v>
      </c>
      <c r="H29" s="2">
        <v>2</v>
      </c>
      <c r="I29" s="2">
        <v>2</v>
      </c>
      <c r="J29" s="2">
        <v>2</v>
      </c>
      <c r="K29" s="2">
        <v>2</v>
      </c>
      <c r="L29" s="2">
        <v>2</v>
      </c>
      <c r="M29" s="2">
        <v>2</v>
      </c>
      <c r="N29" s="2">
        <v>2</v>
      </c>
      <c r="O29" s="2">
        <v>2</v>
      </c>
      <c r="P29" s="2">
        <v>2</v>
      </c>
      <c r="Q29" s="2">
        <v>2</v>
      </c>
      <c r="R29" s="2">
        <v>2</v>
      </c>
      <c r="S29" s="2">
        <v>2</v>
      </c>
      <c r="T29" s="2">
        <v>2</v>
      </c>
      <c r="U29" s="2">
        <v>2</v>
      </c>
      <c r="V29" s="2">
        <v>2</v>
      </c>
      <c r="W29" s="2">
        <v>0</v>
      </c>
      <c r="X29" s="2">
        <v>1</v>
      </c>
      <c r="Y29" s="2">
        <v>0</v>
      </c>
      <c r="Z29" s="2">
        <v>0</v>
      </c>
      <c r="AA29" s="2">
        <v>2</v>
      </c>
      <c r="AB29" s="2">
        <v>2</v>
      </c>
      <c r="AC29" s="2">
        <v>2</v>
      </c>
      <c r="AD29" s="2">
        <v>1</v>
      </c>
      <c r="AE29" s="2">
        <v>2</v>
      </c>
      <c r="AF29" s="2">
        <v>0</v>
      </c>
      <c r="AG29" s="2">
        <v>0</v>
      </c>
      <c r="AH29" s="2">
        <v>0</v>
      </c>
      <c r="AI29" s="2">
        <v>2</v>
      </c>
      <c r="AJ29" s="2">
        <v>2</v>
      </c>
      <c r="AK29" s="2">
        <v>2</v>
      </c>
      <c r="AL29" s="2">
        <v>0</v>
      </c>
      <c r="AM29" s="2">
        <v>2</v>
      </c>
      <c r="AN29" s="2">
        <v>2</v>
      </c>
      <c r="AO29" s="2">
        <v>2</v>
      </c>
      <c r="AP29" s="2">
        <v>2</v>
      </c>
      <c r="AQ29" s="2">
        <v>2</v>
      </c>
      <c r="AR29" s="2">
        <v>2</v>
      </c>
      <c r="AS29" s="2">
        <v>1</v>
      </c>
      <c r="AT29" s="2">
        <v>1</v>
      </c>
      <c r="AU29" s="2">
        <v>2</v>
      </c>
      <c r="AV29" s="2">
        <v>2</v>
      </c>
      <c r="AW29" s="2">
        <v>1</v>
      </c>
      <c r="AX29" s="2">
        <v>1</v>
      </c>
      <c r="AY29" s="2">
        <v>1</v>
      </c>
      <c r="AZ29" s="2">
        <v>2</v>
      </c>
      <c r="BA29" s="2">
        <v>2</v>
      </c>
      <c r="BB29" s="2">
        <v>1</v>
      </c>
      <c r="BC29" s="2">
        <v>0</v>
      </c>
      <c r="BD29" s="2">
        <v>2</v>
      </c>
      <c r="BE29" s="2">
        <v>2</v>
      </c>
      <c r="BF29" s="2">
        <v>0</v>
      </c>
      <c r="BG29" s="2">
        <v>2</v>
      </c>
      <c r="BH29" s="2">
        <v>2</v>
      </c>
      <c r="BI29" s="2">
        <v>2</v>
      </c>
      <c r="BJ29" s="2">
        <v>2</v>
      </c>
      <c r="BK29" s="2">
        <v>2</v>
      </c>
      <c r="BL29" s="2">
        <v>2</v>
      </c>
      <c r="BM29" s="2">
        <v>0</v>
      </c>
      <c r="BN29" s="2">
        <v>2</v>
      </c>
      <c r="BO29" s="2">
        <v>0</v>
      </c>
      <c r="BP29" s="2">
        <v>2</v>
      </c>
      <c r="BQ29" s="2">
        <v>0</v>
      </c>
      <c r="BR29" s="2">
        <v>0</v>
      </c>
      <c r="BS29" s="2">
        <v>2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2</v>
      </c>
      <c r="CB29" s="2">
        <v>2</v>
      </c>
      <c r="CC29" s="2">
        <v>2</v>
      </c>
      <c r="CD29" s="2">
        <v>0</v>
      </c>
      <c r="CE29" s="2">
        <v>0</v>
      </c>
      <c r="CF29" s="2">
        <v>1</v>
      </c>
      <c r="CG29" s="2">
        <v>2</v>
      </c>
      <c r="CH29" s="2">
        <v>2</v>
      </c>
      <c r="CI29" s="2">
        <v>2</v>
      </c>
      <c r="CJ29" s="2">
        <v>2</v>
      </c>
      <c r="CK29" s="2">
        <v>0</v>
      </c>
      <c r="CL29" s="2">
        <v>0</v>
      </c>
      <c r="CM29" s="2">
        <v>0</v>
      </c>
      <c r="CN29" s="2">
        <v>2</v>
      </c>
      <c r="CO29" s="2">
        <v>2</v>
      </c>
      <c r="CP29" s="2">
        <v>1</v>
      </c>
      <c r="CQ29" s="2">
        <v>2</v>
      </c>
      <c r="CR29" s="2">
        <v>1</v>
      </c>
      <c r="CS29" s="2">
        <v>0</v>
      </c>
      <c r="CT29" s="2">
        <v>0</v>
      </c>
      <c r="CU29" s="2">
        <v>2</v>
      </c>
      <c r="CV29" s="2">
        <v>0</v>
      </c>
      <c r="CW29" s="2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2</v>
      </c>
      <c r="DE29" s="2">
        <v>2</v>
      </c>
      <c r="DF29" s="2">
        <v>2</v>
      </c>
      <c r="DH29" s="24">
        <f t="shared" si="0"/>
        <v>135</v>
      </c>
      <c r="DI29" s="25">
        <f t="shared" si="1"/>
        <v>0.625</v>
      </c>
      <c r="DJ29" s="26">
        <f t="shared" si="2"/>
        <v>62</v>
      </c>
      <c r="DK29" s="18">
        <f t="shared" si="6"/>
        <v>0.57407407407407407</v>
      </c>
      <c r="DL29" s="28">
        <f t="shared" si="3"/>
        <v>11</v>
      </c>
      <c r="DM29" s="20">
        <f t="shared" si="7"/>
        <v>0.10185185185185185</v>
      </c>
      <c r="DN29" s="30">
        <f t="shared" si="4"/>
        <v>35</v>
      </c>
      <c r="DO29" s="22">
        <f t="shared" si="8"/>
        <v>0.32407407407407407</v>
      </c>
      <c r="DP29" s="32">
        <f t="shared" si="5"/>
        <v>108</v>
      </c>
    </row>
    <row r="30" spans="1:120" x14ac:dyDescent="0.25">
      <c r="A30" s="33" t="s">
        <v>159</v>
      </c>
      <c r="B30" s="33" t="s">
        <v>180</v>
      </c>
      <c r="C30" s="33">
        <v>2</v>
      </c>
      <c r="D30" s="33">
        <v>2</v>
      </c>
      <c r="E30" s="33">
        <v>2</v>
      </c>
      <c r="F30" s="33">
        <v>2</v>
      </c>
      <c r="G30" s="33">
        <v>2</v>
      </c>
      <c r="H30" s="33">
        <v>2</v>
      </c>
      <c r="I30" s="33">
        <v>2</v>
      </c>
      <c r="J30" s="33">
        <v>2</v>
      </c>
      <c r="K30" s="33">
        <v>2</v>
      </c>
      <c r="L30" s="33">
        <v>2</v>
      </c>
      <c r="M30" s="33">
        <v>2</v>
      </c>
      <c r="N30" s="33">
        <v>2</v>
      </c>
      <c r="O30" s="33">
        <v>2</v>
      </c>
      <c r="P30" s="33">
        <v>2</v>
      </c>
      <c r="Q30" s="33">
        <v>2</v>
      </c>
      <c r="R30" s="33">
        <v>2</v>
      </c>
      <c r="S30" s="33">
        <v>2</v>
      </c>
      <c r="T30" s="33">
        <v>2</v>
      </c>
      <c r="U30" s="33">
        <v>0</v>
      </c>
      <c r="V30" s="33">
        <v>2</v>
      </c>
      <c r="W30" s="33">
        <v>0</v>
      </c>
      <c r="X30" s="33">
        <v>2</v>
      </c>
      <c r="Y30" s="33">
        <v>2</v>
      </c>
      <c r="Z30" s="33">
        <v>0</v>
      </c>
      <c r="AA30" s="33">
        <v>2</v>
      </c>
      <c r="AB30" s="33">
        <v>2</v>
      </c>
      <c r="AC30" s="33">
        <v>2</v>
      </c>
      <c r="AD30" s="33">
        <v>2</v>
      </c>
      <c r="AE30" s="33">
        <v>2</v>
      </c>
      <c r="AF30" s="33">
        <v>0</v>
      </c>
      <c r="AG30" s="33">
        <v>0</v>
      </c>
      <c r="AH30" s="33">
        <v>0</v>
      </c>
      <c r="AI30" s="33">
        <v>2</v>
      </c>
      <c r="AJ30" s="33">
        <v>0</v>
      </c>
      <c r="AK30" s="33">
        <v>0</v>
      </c>
      <c r="AL30" s="33">
        <v>1</v>
      </c>
      <c r="AM30" s="33">
        <v>0</v>
      </c>
      <c r="AN30" s="33">
        <v>0</v>
      </c>
      <c r="AO30" s="33">
        <v>0</v>
      </c>
      <c r="AP30" s="33">
        <v>2</v>
      </c>
      <c r="AQ30" s="33">
        <v>0</v>
      </c>
      <c r="AR30" s="33">
        <v>0</v>
      </c>
      <c r="AS30" s="33">
        <v>2</v>
      </c>
      <c r="AT30" s="33">
        <v>2</v>
      </c>
      <c r="AU30" s="33">
        <v>2</v>
      </c>
      <c r="AV30" s="33">
        <v>2</v>
      </c>
      <c r="AW30" s="33">
        <v>0</v>
      </c>
      <c r="AX30" s="33">
        <v>2</v>
      </c>
      <c r="AY30" s="33">
        <v>0</v>
      </c>
      <c r="AZ30" s="33">
        <v>2</v>
      </c>
      <c r="BA30" s="33">
        <v>2</v>
      </c>
      <c r="BB30" s="33">
        <v>0</v>
      </c>
      <c r="BC30" s="33">
        <v>2</v>
      </c>
      <c r="BD30" s="33">
        <v>0</v>
      </c>
      <c r="BE30" s="33">
        <v>2</v>
      </c>
      <c r="BF30" s="33">
        <v>0</v>
      </c>
      <c r="BG30" s="33">
        <v>2</v>
      </c>
      <c r="BH30" s="33">
        <v>2</v>
      </c>
      <c r="BI30" s="33">
        <v>2</v>
      </c>
      <c r="BJ30" s="33">
        <v>2</v>
      </c>
      <c r="BK30" s="33">
        <v>2</v>
      </c>
      <c r="BL30" s="33">
        <v>2</v>
      </c>
      <c r="BM30" s="33">
        <v>2</v>
      </c>
      <c r="BN30" s="33">
        <v>2</v>
      </c>
      <c r="BO30" s="33">
        <v>2</v>
      </c>
      <c r="BP30" s="33">
        <v>2</v>
      </c>
      <c r="BQ30" s="33">
        <v>2</v>
      </c>
      <c r="BR30" s="33">
        <v>2</v>
      </c>
      <c r="BS30" s="33">
        <v>2</v>
      </c>
      <c r="BT30" s="33">
        <v>0</v>
      </c>
      <c r="BU30" s="33">
        <v>0</v>
      </c>
      <c r="BV30" s="33">
        <v>0</v>
      </c>
      <c r="BW30" s="33">
        <v>0</v>
      </c>
      <c r="BX30" s="33">
        <v>0</v>
      </c>
      <c r="BY30" s="33">
        <v>0</v>
      </c>
      <c r="BZ30" s="33">
        <v>0</v>
      </c>
      <c r="CA30" s="33">
        <v>0</v>
      </c>
      <c r="CB30" s="33">
        <v>0</v>
      </c>
      <c r="CC30" s="33">
        <v>2</v>
      </c>
      <c r="CD30" s="33">
        <v>0</v>
      </c>
      <c r="CE30" s="33">
        <v>0</v>
      </c>
      <c r="CF30" s="33">
        <v>0</v>
      </c>
      <c r="CG30" s="33">
        <v>2</v>
      </c>
      <c r="CH30" s="33">
        <v>2</v>
      </c>
      <c r="CI30" s="33">
        <v>2</v>
      </c>
      <c r="CJ30" s="33">
        <v>2</v>
      </c>
      <c r="CK30" s="33">
        <v>0</v>
      </c>
      <c r="CL30" s="33">
        <v>0</v>
      </c>
      <c r="CM30" s="33">
        <v>0</v>
      </c>
      <c r="CN30" s="33">
        <v>2</v>
      </c>
      <c r="CO30" s="33">
        <v>2</v>
      </c>
      <c r="CP30" s="33">
        <v>1</v>
      </c>
      <c r="CQ30" s="33">
        <v>2</v>
      </c>
      <c r="CR30" s="33">
        <v>2</v>
      </c>
      <c r="CS30" s="33">
        <v>1</v>
      </c>
      <c r="CT30" s="33">
        <v>1</v>
      </c>
      <c r="CU30" s="33">
        <v>0</v>
      </c>
      <c r="CV30" s="33">
        <v>0</v>
      </c>
      <c r="CW30" s="33">
        <v>0</v>
      </c>
      <c r="CX30" s="33">
        <v>0</v>
      </c>
      <c r="CY30" s="33">
        <v>0</v>
      </c>
      <c r="CZ30" s="33">
        <v>0</v>
      </c>
      <c r="DA30" s="33">
        <v>0</v>
      </c>
      <c r="DB30" s="33">
        <v>0</v>
      </c>
      <c r="DC30" s="33">
        <v>0</v>
      </c>
      <c r="DD30" s="33">
        <v>2</v>
      </c>
      <c r="DE30" s="33">
        <v>1</v>
      </c>
      <c r="DF30" s="33">
        <v>2</v>
      </c>
      <c r="DH30" s="24">
        <f t="shared" si="0"/>
        <v>127</v>
      </c>
      <c r="DI30" s="25">
        <f t="shared" si="1"/>
        <v>0.58799999999999997</v>
      </c>
      <c r="DJ30" s="26">
        <f t="shared" si="2"/>
        <v>61</v>
      </c>
      <c r="DK30" s="18">
        <f t="shared" si="6"/>
        <v>0.56481481481481477</v>
      </c>
      <c r="DL30" s="28">
        <f t="shared" si="3"/>
        <v>5</v>
      </c>
      <c r="DM30" s="20">
        <f t="shared" si="7"/>
        <v>4.6296296296296301E-2</v>
      </c>
      <c r="DN30" s="30">
        <f t="shared" si="4"/>
        <v>42</v>
      </c>
      <c r="DO30" s="22">
        <f t="shared" si="8"/>
        <v>0.38888888888888884</v>
      </c>
      <c r="DP30" s="32">
        <f t="shared" si="5"/>
        <v>108</v>
      </c>
    </row>
    <row r="31" spans="1:120" x14ac:dyDescent="0.25">
      <c r="A31" s="2" t="s">
        <v>163</v>
      </c>
      <c r="B31" s="2" t="s">
        <v>164</v>
      </c>
      <c r="C31" s="2">
        <v>2</v>
      </c>
      <c r="D31" s="2">
        <v>2</v>
      </c>
      <c r="E31" s="2">
        <v>2</v>
      </c>
      <c r="F31" s="2">
        <v>2</v>
      </c>
      <c r="G31" s="2">
        <v>2</v>
      </c>
      <c r="H31" s="2">
        <v>2</v>
      </c>
      <c r="I31" s="2">
        <v>2</v>
      </c>
      <c r="J31" s="2">
        <v>2</v>
      </c>
      <c r="K31" s="2">
        <v>2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2</v>
      </c>
      <c r="W31" s="2">
        <v>1</v>
      </c>
      <c r="X31" s="2">
        <v>1</v>
      </c>
      <c r="Y31" s="2">
        <v>1</v>
      </c>
      <c r="Z31" s="2">
        <v>1</v>
      </c>
      <c r="AA31" s="2">
        <v>1</v>
      </c>
      <c r="AB31" s="2">
        <v>1</v>
      </c>
      <c r="AC31" s="2">
        <v>2</v>
      </c>
      <c r="AD31" s="2">
        <v>2</v>
      </c>
      <c r="AE31" s="2">
        <v>2</v>
      </c>
      <c r="AF31" s="2">
        <v>2</v>
      </c>
      <c r="AG31" s="2">
        <v>1</v>
      </c>
      <c r="AH31" s="2">
        <v>0</v>
      </c>
      <c r="AI31" s="2">
        <v>2</v>
      </c>
      <c r="AJ31" s="2">
        <v>2</v>
      </c>
      <c r="AK31" s="2">
        <v>2</v>
      </c>
      <c r="AL31" s="2">
        <v>2</v>
      </c>
      <c r="AM31" s="2">
        <v>2</v>
      </c>
      <c r="AN31" s="2">
        <v>2</v>
      </c>
      <c r="AO31" s="2">
        <v>2</v>
      </c>
      <c r="AP31" s="2">
        <v>2</v>
      </c>
      <c r="AQ31" s="2">
        <v>2</v>
      </c>
      <c r="AR31" s="2">
        <v>2</v>
      </c>
      <c r="AS31" s="2">
        <v>2</v>
      </c>
      <c r="AT31" s="2">
        <v>2</v>
      </c>
      <c r="AU31" s="2">
        <v>2</v>
      </c>
      <c r="AV31" s="2">
        <v>1</v>
      </c>
      <c r="AW31" s="2">
        <v>0</v>
      </c>
      <c r="AX31" s="2">
        <v>1</v>
      </c>
      <c r="AY31" s="2">
        <v>0</v>
      </c>
      <c r="AZ31" s="2">
        <v>2</v>
      </c>
      <c r="BA31" s="2">
        <v>2</v>
      </c>
      <c r="BB31" s="2">
        <v>1</v>
      </c>
      <c r="BC31" s="2">
        <v>2</v>
      </c>
      <c r="BD31" s="2">
        <v>2</v>
      </c>
      <c r="BE31" s="2">
        <v>1</v>
      </c>
      <c r="BF31" s="2">
        <v>1</v>
      </c>
      <c r="BG31" s="2">
        <v>2</v>
      </c>
      <c r="BH31" s="2">
        <v>2</v>
      </c>
      <c r="BI31" s="2">
        <v>2</v>
      </c>
      <c r="BJ31" s="2">
        <v>2</v>
      </c>
      <c r="BK31" s="2">
        <v>1</v>
      </c>
      <c r="BL31" s="2">
        <v>1</v>
      </c>
      <c r="BM31" s="2">
        <v>1</v>
      </c>
      <c r="BN31" s="2">
        <v>1</v>
      </c>
      <c r="BO31" s="2">
        <v>1</v>
      </c>
      <c r="BP31" s="2">
        <v>1</v>
      </c>
      <c r="BQ31" s="2">
        <v>1</v>
      </c>
      <c r="BR31" s="2">
        <v>1</v>
      </c>
      <c r="BS31" s="2">
        <v>2</v>
      </c>
      <c r="BT31" s="2">
        <v>0</v>
      </c>
      <c r="BU31" s="2">
        <v>2</v>
      </c>
      <c r="BV31" s="2">
        <v>0</v>
      </c>
      <c r="BW31" s="2">
        <v>1</v>
      </c>
      <c r="BX31" s="2">
        <v>0</v>
      </c>
      <c r="BY31" s="2">
        <v>0</v>
      </c>
      <c r="BZ31" s="2">
        <v>0</v>
      </c>
      <c r="CA31" s="2">
        <v>2</v>
      </c>
      <c r="CB31" s="2">
        <v>2</v>
      </c>
      <c r="CC31" s="2">
        <v>1</v>
      </c>
      <c r="CD31" s="2">
        <v>0</v>
      </c>
      <c r="CE31" s="2">
        <v>0</v>
      </c>
      <c r="CF31" s="2">
        <v>1</v>
      </c>
      <c r="CG31" s="2">
        <v>1</v>
      </c>
      <c r="CH31" s="2">
        <v>0</v>
      </c>
      <c r="CI31" s="2">
        <v>1</v>
      </c>
      <c r="CJ31" s="2">
        <v>2</v>
      </c>
      <c r="CK31" s="2">
        <v>2</v>
      </c>
      <c r="CL31" s="2">
        <v>1</v>
      </c>
      <c r="CM31" s="2">
        <v>2</v>
      </c>
      <c r="CN31" s="2">
        <v>2</v>
      </c>
      <c r="CO31" s="2">
        <v>2</v>
      </c>
      <c r="CP31" s="2">
        <v>1</v>
      </c>
      <c r="CQ31" s="2">
        <v>2</v>
      </c>
      <c r="CR31" s="2">
        <v>2</v>
      </c>
      <c r="CS31" s="2">
        <v>2</v>
      </c>
      <c r="CT31" s="2">
        <v>0</v>
      </c>
      <c r="CU31" s="2">
        <v>2</v>
      </c>
      <c r="CV31" s="2">
        <v>2</v>
      </c>
      <c r="CW31" s="2">
        <v>2</v>
      </c>
      <c r="CX31" s="2">
        <v>2</v>
      </c>
      <c r="CY31" s="2">
        <v>0</v>
      </c>
      <c r="CZ31" s="2">
        <v>2</v>
      </c>
      <c r="DA31" s="2">
        <v>2</v>
      </c>
      <c r="DB31" s="2">
        <v>2</v>
      </c>
      <c r="DC31" s="2">
        <v>2</v>
      </c>
      <c r="DD31" s="2">
        <v>2</v>
      </c>
      <c r="DE31" s="2">
        <v>2</v>
      </c>
      <c r="DF31" s="2">
        <v>2</v>
      </c>
      <c r="DH31" s="24">
        <f t="shared" si="0"/>
        <v>143</v>
      </c>
      <c r="DI31" s="25">
        <f t="shared" si="1"/>
        <v>0.66200000000000003</v>
      </c>
      <c r="DJ31" s="26">
        <f t="shared" si="2"/>
        <v>58</v>
      </c>
      <c r="DK31" s="18">
        <f t="shared" si="6"/>
        <v>0.53703703703703698</v>
      </c>
      <c r="DL31" s="28">
        <f t="shared" si="3"/>
        <v>27</v>
      </c>
      <c r="DM31" s="20">
        <f t="shared" si="7"/>
        <v>0.25</v>
      </c>
      <c r="DN31" s="30">
        <f t="shared" si="4"/>
        <v>23</v>
      </c>
      <c r="DO31" s="22">
        <f t="shared" si="8"/>
        <v>0.21296296296296297</v>
      </c>
      <c r="DP31" s="32">
        <f t="shared" si="5"/>
        <v>108</v>
      </c>
    </row>
    <row r="32" spans="1:120" x14ac:dyDescent="0.25">
      <c r="A32" s="33" t="s">
        <v>163</v>
      </c>
      <c r="B32" s="33" t="s">
        <v>179</v>
      </c>
      <c r="C32" s="33">
        <v>2</v>
      </c>
      <c r="D32" s="33">
        <v>2</v>
      </c>
      <c r="E32" s="33">
        <v>2</v>
      </c>
      <c r="F32" s="33">
        <v>2</v>
      </c>
      <c r="G32" s="33">
        <v>2</v>
      </c>
      <c r="H32" s="33">
        <v>1</v>
      </c>
      <c r="I32" s="33">
        <v>2</v>
      </c>
      <c r="J32" s="33">
        <v>2</v>
      </c>
      <c r="K32" s="33">
        <v>2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2</v>
      </c>
      <c r="T32" s="33">
        <v>2</v>
      </c>
      <c r="U32" s="33">
        <v>0</v>
      </c>
      <c r="V32" s="33">
        <v>2</v>
      </c>
      <c r="W32" s="33">
        <v>0</v>
      </c>
      <c r="X32" s="33">
        <v>2</v>
      </c>
      <c r="Y32" s="33">
        <v>2</v>
      </c>
      <c r="Z32" s="33">
        <v>0</v>
      </c>
      <c r="AA32" s="33">
        <v>2</v>
      </c>
      <c r="AB32" s="33">
        <v>2</v>
      </c>
      <c r="AC32" s="33">
        <v>2</v>
      </c>
      <c r="AD32" s="33">
        <v>1</v>
      </c>
      <c r="AE32" s="33">
        <v>0</v>
      </c>
      <c r="AF32" s="33">
        <v>0</v>
      </c>
      <c r="AG32" s="33">
        <v>1</v>
      </c>
      <c r="AH32" s="33">
        <v>0</v>
      </c>
      <c r="AI32" s="33">
        <v>2</v>
      </c>
      <c r="AJ32" s="33">
        <v>2</v>
      </c>
      <c r="AK32" s="33">
        <v>2</v>
      </c>
      <c r="AL32" s="33">
        <v>0</v>
      </c>
      <c r="AM32" s="33">
        <v>2</v>
      </c>
      <c r="AN32" s="33">
        <v>2</v>
      </c>
      <c r="AO32" s="33">
        <v>2</v>
      </c>
      <c r="AP32" s="33">
        <v>2</v>
      </c>
      <c r="AQ32" s="33">
        <v>2</v>
      </c>
      <c r="AR32" s="33">
        <v>1</v>
      </c>
      <c r="AS32" s="33">
        <v>1</v>
      </c>
      <c r="AT32" s="33">
        <v>2</v>
      </c>
      <c r="AU32" s="33">
        <v>2</v>
      </c>
      <c r="AV32" s="33">
        <v>2</v>
      </c>
      <c r="AW32" s="33">
        <v>0</v>
      </c>
      <c r="AX32" s="33">
        <v>0</v>
      </c>
      <c r="AY32" s="33">
        <v>0</v>
      </c>
      <c r="AZ32" s="33">
        <v>2</v>
      </c>
      <c r="BA32" s="33">
        <v>2</v>
      </c>
      <c r="BB32" s="33">
        <v>1</v>
      </c>
      <c r="BC32" s="33">
        <v>1</v>
      </c>
      <c r="BD32" s="33">
        <v>0</v>
      </c>
      <c r="BE32" s="33">
        <v>1</v>
      </c>
      <c r="BF32" s="33">
        <v>2</v>
      </c>
      <c r="BG32" s="33">
        <v>2</v>
      </c>
      <c r="BH32" s="33">
        <v>2</v>
      </c>
      <c r="BI32" s="33">
        <v>2</v>
      </c>
      <c r="BJ32" s="33">
        <v>2</v>
      </c>
      <c r="BK32" s="33">
        <v>2</v>
      </c>
      <c r="BL32" s="33">
        <v>2</v>
      </c>
      <c r="BM32" s="33">
        <v>2</v>
      </c>
      <c r="BN32" s="33">
        <v>2</v>
      </c>
      <c r="BO32" s="33">
        <v>2</v>
      </c>
      <c r="BP32" s="33">
        <v>2</v>
      </c>
      <c r="BQ32" s="33">
        <v>2</v>
      </c>
      <c r="BR32" s="33">
        <v>2</v>
      </c>
      <c r="BS32" s="33">
        <v>1</v>
      </c>
      <c r="BT32" s="33">
        <v>0</v>
      </c>
      <c r="BU32" s="33">
        <v>0</v>
      </c>
      <c r="BV32" s="33">
        <v>0</v>
      </c>
      <c r="BW32" s="33">
        <v>1</v>
      </c>
      <c r="BX32" s="33">
        <v>0</v>
      </c>
      <c r="BY32" s="33">
        <v>2</v>
      </c>
      <c r="BZ32" s="33">
        <v>2</v>
      </c>
      <c r="CA32" s="33">
        <v>2</v>
      </c>
      <c r="CB32" s="33">
        <v>2</v>
      </c>
      <c r="CC32" s="33">
        <v>0</v>
      </c>
      <c r="CD32" s="33">
        <v>1</v>
      </c>
      <c r="CE32" s="33">
        <v>1</v>
      </c>
      <c r="CF32" s="33">
        <v>2</v>
      </c>
      <c r="CG32" s="33">
        <v>0</v>
      </c>
      <c r="CH32" s="33">
        <v>2</v>
      </c>
      <c r="CI32" s="33">
        <v>2</v>
      </c>
      <c r="CJ32" s="33">
        <v>1</v>
      </c>
      <c r="CK32" s="33">
        <v>2</v>
      </c>
      <c r="CL32" s="33">
        <v>2</v>
      </c>
      <c r="CM32" s="33">
        <v>1</v>
      </c>
      <c r="CN32" s="33">
        <v>1</v>
      </c>
      <c r="CO32" s="33">
        <v>0</v>
      </c>
      <c r="CP32" s="33">
        <v>0</v>
      </c>
      <c r="CQ32" s="33">
        <v>2</v>
      </c>
      <c r="CR32" s="33">
        <v>0</v>
      </c>
      <c r="CS32" s="33">
        <v>0</v>
      </c>
      <c r="CT32" s="33">
        <v>2</v>
      </c>
      <c r="CU32" s="33">
        <v>2</v>
      </c>
      <c r="CV32" s="33">
        <v>0</v>
      </c>
      <c r="CW32" s="33">
        <v>0</v>
      </c>
      <c r="CX32" s="33">
        <v>0</v>
      </c>
      <c r="CY32" s="33">
        <v>0</v>
      </c>
      <c r="CZ32" s="33">
        <v>0</v>
      </c>
      <c r="DA32" s="33">
        <v>0</v>
      </c>
      <c r="DB32" s="33">
        <v>0</v>
      </c>
      <c r="DC32" s="33">
        <v>0</v>
      </c>
      <c r="DD32" s="33">
        <v>0</v>
      </c>
      <c r="DE32" s="33">
        <v>2</v>
      </c>
      <c r="DF32" s="33">
        <v>2</v>
      </c>
      <c r="DH32" s="24">
        <f t="shared" si="0"/>
        <v>127</v>
      </c>
      <c r="DI32" s="25">
        <f t="shared" si="1"/>
        <v>0.58799999999999997</v>
      </c>
      <c r="DJ32" s="26">
        <f t="shared" si="2"/>
        <v>56</v>
      </c>
      <c r="DK32" s="18">
        <f t="shared" si="6"/>
        <v>0.5185185185185186</v>
      </c>
      <c r="DL32" s="28">
        <f t="shared" si="3"/>
        <v>15</v>
      </c>
      <c r="DM32" s="20">
        <f t="shared" si="7"/>
        <v>0.1388888888888889</v>
      </c>
      <c r="DN32" s="30">
        <f t="shared" si="4"/>
        <v>37</v>
      </c>
      <c r="DO32" s="22">
        <f t="shared" si="8"/>
        <v>0.34259259259259262</v>
      </c>
      <c r="DP32" s="32">
        <f t="shared" si="5"/>
        <v>108</v>
      </c>
    </row>
    <row r="33" spans="2:120" x14ac:dyDescent="0.2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H33" s="8"/>
      <c r="DI33" s="8"/>
      <c r="DJ33" s="8"/>
      <c r="DK33" s="8"/>
      <c r="DL33" s="8"/>
      <c r="DM33" s="8"/>
      <c r="DN33" s="8"/>
      <c r="DO33" s="8"/>
      <c r="DP33" s="8"/>
    </row>
    <row r="34" spans="2:120" ht="27.75" customHeight="1" x14ac:dyDescent="0.25">
      <c r="B34" s="37" t="s">
        <v>152</v>
      </c>
      <c r="C34" s="37">
        <f t="shared" ref="C34:AH34" si="9">COUNTIFS(C6:C32, 2)</f>
        <v>27</v>
      </c>
      <c r="D34" s="37">
        <f t="shared" si="9"/>
        <v>27</v>
      </c>
      <c r="E34" s="37">
        <f t="shared" si="9"/>
        <v>24</v>
      </c>
      <c r="F34" s="37">
        <f t="shared" si="9"/>
        <v>26</v>
      </c>
      <c r="G34" s="37">
        <f t="shared" si="9"/>
        <v>27</v>
      </c>
      <c r="H34" s="37">
        <f t="shared" si="9"/>
        <v>23</v>
      </c>
      <c r="I34" s="37">
        <f t="shared" si="9"/>
        <v>27</v>
      </c>
      <c r="J34" s="37">
        <f t="shared" si="9"/>
        <v>27</v>
      </c>
      <c r="K34" s="37">
        <f t="shared" si="9"/>
        <v>27</v>
      </c>
      <c r="L34" s="37">
        <f t="shared" si="9"/>
        <v>20</v>
      </c>
      <c r="M34" s="37">
        <f t="shared" si="9"/>
        <v>23</v>
      </c>
      <c r="N34" s="37">
        <f t="shared" si="9"/>
        <v>24</v>
      </c>
      <c r="O34" s="37">
        <f t="shared" si="9"/>
        <v>23</v>
      </c>
      <c r="P34" s="37">
        <f t="shared" si="9"/>
        <v>25</v>
      </c>
      <c r="Q34" s="37">
        <f t="shared" si="9"/>
        <v>25</v>
      </c>
      <c r="R34" s="37">
        <f t="shared" si="9"/>
        <v>25</v>
      </c>
      <c r="S34" s="37">
        <f t="shared" si="9"/>
        <v>24</v>
      </c>
      <c r="T34" s="37">
        <f t="shared" si="9"/>
        <v>25</v>
      </c>
      <c r="U34" s="37">
        <f t="shared" si="9"/>
        <v>12</v>
      </c>
      <c r="V34" s="37">
        <f t="shared" si="9"/>
        <v>26</v>
      </c>
      <c r="W34" s="37">
        <f t="shared" si="9"/>
        <v>20</v>
      </c>
      <c r="X34" s="37">
        <f t="shared" si="9"/>
        <v>25</v>
      </c>
      <c r="Y34" s="37">
        <f t="shared" si="9"/>
        <v>23</v>
      </c>
      <c r="Z34" s="37">
        <f t="shared" si="9"/>
        <v>23</v>
      </c>
      <c r="AA34" s="37">
        <f t="shared" si="9"/>
        <v>25</v>
      </c>
      <c r="AB34" s="37">
        <f t="shared" si="9"/>
        <v>25</v>
      </c>
      <c r="AC34" s="37">
        <f t="shared" si="9"/>
        <v>27</v>
      </c>
      <c r="AD34" s="37">
        <f t="shared" si="9"/>
        <v>18</v>
      </c>
      <c r="AE34" s="37">
        <f t="shared" si="9"/>
        <v>22</v>
      </c>
      <c r="AF34" s="37">
        <f t="shared" si="9"/>
        <v>14</v>
      </c>
      <c r="AG34" s="37">
        <f t="shared" si="9"/>
        <v>15</v>
      </c>
      <c r="AH34" s="37">
        <f t="shared" si="9"/>
        <v>13</v>
      </c>
      <c r="AI34" s="37">
        <f t="shared" ref="AI34:BN34" si="10">COUNTIFS(AI6:AI32, 2)</f>
        <v>27</v>
      </c>
      <c r="AJ34" s="37">
        <f t="shared" si="10"/>
        <v>25</v>
      </c>
      <c r="AK34" s="37">
        <f t="shared" si="10"/>
        <v>23</v>
      </c>
      <c r="AL34" s="37">
        <f t="shared" si="10"/>
        <v>17</v>
      </c>
      <c r="AM34" s="37">
        <f t="shared" si="10"/>
        <v>25</v>
      </c>
      <c r="AN34" s="37">
        <f t="shared" si="10"/>
        <v>25</v>
      </c>
      <c r="AO34" s="37">
        <f t="shared" si="10"/>
        <v>25</v>
      </c>
      <c r="AP34" s="37">
        <f t="shared" si="10"/>
        <v>25</v>
      </c>
      <c r="AQ34" s="37">
        <f t="shared" si="10"/>
        <v>25</v>
      </c>
      <c r="AR34" s="37">
        <f t="shared" si="10"/>
        <v>24</v>
      </c>
      <c r="AS34" s="37">
        <f t="shared" si="10"/>
        <v>22</v>
      </c>
      <c r="AT34" s="37">
        <f t="shared" si="10"/>
        <v>25</v>
      </c>
      <c r="AU34" s="37">
        <f t="shared" si="10"/>
        <v>27</v>
      </c>
      <c r="AV34" s="37">
        <f t="shared" si="10"/>
        <v>25</v>
      </c>
      <c r="AW34" s="37">
        <f t="shared" si="10"/>
        <v>12</v>
      </c>
      <c r="AX34" s="37">
        <f t="shared" si="10"/>
        <v>20</v>
      </c>
      <c r="AY34" s="37">
        <f t="shared" si="10"/>
        <v>20</v>
      </c>
      <c r="AZ34" s="37">
        <f t="shared" si="10"/>
        <v>27</v>
      </c>
      <c r="BA34" s="37">
        <f t="shared" si="10"/>
        <v>27</v>
      </c>
      <c r="BB34" s="37">
        <f t="shared" si="10"/>
        <v>14</v>
      </c>
      <c r="BC34" s="37">
        <f t="shared" si="10"/>
        <v>22</v>
      </c>
      <c r="BD34" s="37">
        <f t="shared" si="10"/>
        <v>19</v>
      </c>
      <c r="BE34" s="37">
        <f t="shared" si="10"/>
        <v>21</v>
      </c>
      <c r="BF34" s="37">
        <f t="shared" si="10"/>
        <v>21</v>
      </c>
      <c r="BG34" s="37">
        <f t="shared" si="10"/>
        <v>27</v>
      </c>
      <c r="BH34" s="37">
        <f t="shared" si="10"/>
        <v>27</v>
      </c>
      <c r="BI34" s="37">
        <f t="shared" si="10"/>
        <v>26</v>
      </c>
      <c r="BJ34" s="37">
        <f t="shared" si="10"/>
        <v>26</v>
      </c>
      <c r="BK34" s="37">
        <f t="shared" si="10"/>
        <v>23</v>
      </c>
      <c r="BL34" s="37">
        <f t="shared" si="10"/>
        <v>26</v>
      </c>
      <c r="BM34" s="37">
        <f t="shared" si="10"/>
        <v>23</v>
      </c>
      <c r="BN34" s="37">
        <f t="shared" si="10"/>
        <v>25</v>
      </c>
      <c r="BO34" s="37">
        <f t="shared" ref="BO34:CT34" si="11">COUNTIFS(BO6:BO32, 2)</f>
        <v>22</v>
      </c>
      <c r="BP34" s="37">
        <f t="shared" si="11"/>
        <v>26</v>
      </c>
      <c r="BQ34" s="37">
        <f t="shared" si="11"/>
        <v>21</v>
      </c>
      <c r="BR34" s="37">
        <f t="shared" si="11"/>
        <v>22</v>
      </c>
      <c r="BS34" s="37">
        <f t="shared" si="11"/>
        <v>24</v>
      </c>
      <c r="BT34" s="37">
        <f t="shared" si="11"/>
        <v>9</v>
      </c>
      <c r="BU34" s="37">
        <f t="shared" si="11"/>
        <v>17</v>
      </c>
      <c r="BV34" s="37">
        <f t="shared" si="11"/>
        <v>19</v>
      </c>
      <c r="BW34" s="37">
        <f t="shared" si="11"/>
        <v>22</v>
      </c>
      <c r="BX34" s="37">
        <f t="shared" si="11"/>
        <v>19</v>
      </c>
      <c r="BY34" s="37">
        <f t="shared" si="11"/>
        <v>23</v>
      </c>
      <c r="BZ34" s="37">
        <f t="shared" si="11"/>
        <v>23</v>
      </c>
      <c r="CA34" s="37">
        <f t="shared" si="11"/>
        <v>20</v>
      </c>
      <c r="CB34" s="37">
        <f t="shared" si="11"/>
        <v>22</v>
      </c>
      <c r="CC34" s="37">
        <f t="shared" si="11"/>
        <v>15</v>
      </c>
      <c r="CD34" s="37">
        <f t="shared" si="11"/>
        <v>10</v>
      </c>
      <c r="CE34" s="37">
        <f t="shared" si="11"/>
        <v>7</v>
      </c>
      <c r="CF34" s="37">
        <f t="shared" si="11"/>
        <v>22</v>
      </c>
      <c r="CG34" s="37">
        <f t="shared" si="11"/>
        <v>23</v>
      </c>
      <c r="CH34" s="37">
        <f t="shared" si="11"/>
        <v>24</v>
      </c>
      <c r="CI34" s="37">
        <f t="shared" si="11"/>
        <v>25</v>
      </c>
      <c r="CJ34" s="37">
        <f t="shared" si="11"/>
        <v>25</v>
      </c>
      <c r="CK34" s="37">
        <f t="shared" si="11"/>
        <v>23</v>
      </c>
      <c r="CL34" s="37">
        <f t="shared" si="11"/>
        <v>16</v>
      </c>
      <c r="CM34" s="37">
        <f t="shared" si="11"/>
        <v>19</v>
      </c>
      <c r="CN34" s="37">
        <f t="shared" si="11"/>
        <v>21</v>
      </c>
      <c r="CO34" s="37">
        <f t="shared" si="11"/>
        <v>23</v>
      </c>
      <c r="CP34" s="37">
        <f t="shared" si="11"/>
        <v>19</v>
      </c>
      <c r="CQ34" s="37">
        <f t="shared" si="11"/>
        <v>23</v>
      </c>
      <c r="CR34" s="37">
        <f t="shared" si="11"/>
        <v>14</v>
      </c>
      <c r="CS34" s="37">
        <f t="shared" si="11"/>
        <v>19</v>
      </c>
      <c r="CT34" s="37">
        <f t="shared" si="11"/>
        <v>18</v>
      </c>
      <c r="CU34" s="37">
        <f t="shared" ref="CU34:DF34" si="12">COUNTIFS(CU6:CU32, 2)</f>
        <v>23</v>
      </c>
      <c r="CV34" s="37">
        <f t="shared" si="12"/>
        <v>12</v>
      </c>
      <c r="CW34" s="37">
        <f t="shared" si="12"/>
        <v>17</v>
      </c>
      <c r="CX34" s="37">
        <f t="shared" si="12"/>
        <v>20</v>
      </c>
      <c r="CY34" s="37">
        <f t="shared" si="12"/>
        <v>16</v>
      </c>
      <c r="CZ34" s="37">
        <f t="shared" si="12"/>
        <v>21</v>
      </c>
      <c r="DA34" s="37">
        <f t="shared" si="12"/>
        <v>16</v>
      </c>
      <c r="DB34" s="37">
        <f t="shared" si="12"/>
        <v>23</v>
      </c>
      <c r="DC34" s="37">
        <f t="shared" si="12"/>
        <v>19</v>
      </c>
      <c r="DD34" s="37">
        <f t="shared" si="12"/>
        <v>25</v>
      </c>
      <c r="DE34" s="37">
        <f t="shared" si="12"/>
        <v>23</v>
      </c>
      <c r="DF34" s="37">
        <f t="shared" si="12"/>
        <v>24</v>
      </c>
      <c r="DH34" s="8"/>
      <c r="DI34" s="8"/>
      <c r="DJ34" s="8"/>
      <c r="DK34" s="12">
        <f>AVERAGEA(DK6:DK32)</f>
        <v>0.8082990397805212</v>
      </c>
      <c r="DL34" s="11"/>
      <c r="DM34" s="13">
        <f>AVERAGEA(DM6:DM32)</f>
        <v>7.2359396433470516E-2</v>
      </c>
      <c r="DN34" s="11"/>
      <c r="DO34" s="14">
        <f>AVERAGEA(DO6:DO32)</f>
        <v>0.11934156378600823</v>
      </c>
      <c r="DP34" s="8"/>
    </row>
    <row r="35" spans="2:120" ht="27.75" customHeight="1" x14ac:dyDescent="0.25">
      <c r="B35" s="37" t="s">
        <v>191</v>
      </c>
      <c r="C35" s="38">
        <f t="shared" ref="C35:AH35" si="13">ROUND(COUNTIFS(C6:C32, 2)*100/27,2)/100</f>
        <v>1</v>
      </c>
      <c r="D35" s="38">
        <f t="shared" si="13"/>
        <v>1</v>
      </c>
      <c r="E35" s="38">
        <f t="shared" si="13"/>
        <v>0.88890000000000002</v>
      </c>
      <c r="F35" s="38">
        <f t="shared" si="13"/>
        <v>0.96299999999999997</v>
      </c>
      <c r="G35" s="38">
        <f t="shared" si="13"/>
        <v>1</v>
      </c>
      <c r="H35" s="38">
        <f t="shared" si="13"/>
        <v>0.85189999999999999</v>
      </c>
      <c r="I35" s="38">
        <f t="shared" si="13"/>
        <v>1</v>
      </c>
      <c r="J35" s="38">
        <f t="shared" si="13"/>
        <v>1</v>
      </c>
      <c r="K35" s="38">
        <f t="shared" si="13"/>
        <v>1</v>
      </c>
      <c r="L35" s="38">
        <f t="shared" si="13"/>
        <v>0.74069999999999991</v>
      </c>
      <c r="M35" s="38">
        <f t="shared" si="13"/>
        <v>0.85189999999999999</v>
      </c>
      <c r="N35" s="38">
        <f t="shared" si="13"/>
        <v>0.88890000000000002</v>
      </c>
      <c r="O35" s="38">
        <f t="shared" si="13"/>
        <v>0.85189999999999999</v>
      </c>
      <c r="P35" s="38">
        <f t="shared" si="13"/>
        <v>0.92590000000000006</v>
      </c>
      <c r="Q35" s="38">
        <f t="shared" si="13"/>
        <v>0.92590000000000006</v>
      </c>
      <c r="R35" s="38">
        <f t="shared" si="13"/>
        <v>0.92590000000000006</v>
      </c>
      <c r="S35" s="38">
        <f t="shared" si="13"/>
        <v>0.88890000000000002</v>
      </c>
      <c r="T35" s="38">
        <f t="shared" si="13"/>
        <v>0.92590000000000006</v>
      </c>
      <c r="U35" s="38">
        <f t="shared" si="13"/>
        <v>0.44439999999999996</v>
      </c>
      <c r="V35" s="38">
        <f t="shared" si="13"/>
        <v>0.96299999999999997</v>
      </c>
      <c r="W35" s="38">
        <f t="shared" si="13"/>
        <v>0.74069999999999991</v>
      </c>
      <c r="X35" s="38">
        <f t="shared" si="13"/>
        <v>0.92590000000000006</v>
      </c>
      <c r="Y35" s="38">
        <f t="shared" si="13"/>
        <v>0.85189999999999999</v>
      </c>
      <c r="Z35" s="38">
        <f t="shared" si="13"/>
        <v>0.85189999999999999</v>
      </c>
      <c r="AA35" s="38">
        <f t="shared" si="13"/>
        <v>0.92590000000000006</v>
      </c>
      <c r="AB35" s="38">
        <f t="shared" si="13"/>
        <v>0.92590000000000006</v>
      </c>
      <c r="AC35" s="38">
        <f t="shared" si="13"/>
        <v>1</v>
      </c>
      <c r="AD35" s="38">
        <f t="shared" si="13"/>
        <v>0.66670000000000007</v>
      </c>
      <c r="AE35" s="38">
        <f t="shared" si="13"/>
        <v>0.81480000000000008</v>
      </c>
      <c r="AF35" s="38">
        <f t="shared" si="13"/>
        <v>0.51849999999999996</v>
      </c>
      <c r="AG35" s="38">
        <f t="shared" si="13"/>
        <v>0.55559999999999998</v>
      </c>
      <c r="AH35" s="38">
        <f t="shared" si="13"/>
        <v>0.48149999999999998</v>
      </c>
      <c r="AI35" s="38">
        <f t="shared" ref="AI35:BN35" si="14">ROUND(COUNTIFS(AI6:AI32, 2)*100/27,2)/100</f>
        <v>1</v>
      </c>
      <c r="AJ35" s="38">
        <f t="shared" si="14"/>
        <v>0.92590000000000006</v>
      </c>
      <c r="AK35" s="38">
        <f t="shared" si="14"/>
        <v>0.85189999999999999</v>
      </c>
      <c r="AL35" s="38">
        <f t="shared" si="14"/>
        <v>0.62960000000000005</v>
      </c>
      <c r="AM35" s="38">
        <f t="shared" si="14"/>
        <v>0.92590000000000006</v>
      </c>
      <c r="AN35" s="38">
        <f t="shared" si="14"/>
        <v>0.92590000000000006</v>
      </c>
      <c r="AO35" s="38">
        <f t="shared" si="14"/>
        <v>0.92590000000000006</v>
      </c>
      <c r="AP35" s="38">
        <f t="shared" si="14"/>
        <v>0.92590000000000006</v>
      </c>
      <c r="AQ35" s="38">
        <f t="shared" si="14"/>
        <v>0.92590000000000006</v>
      </c>
      <c r="AR35" s="38">
        <f t="shared" si="14"/>
        <v>0.88890000000000002</v>
      </c>
      <c r="AS35" s="38">
        <f t="shared" si="14"/>
        <v>0.81480000000000008</v>
      </c>
      <c r="AT35" s="38">
        <f t="shared" si="14"/>
        <v>0.92590000000000006</v>
      </c>
      <c r="AU35" s="38">
        <f t="shared" si="14"/>
        <v>1</v>
      </c>
      <c r="AV35" s="38">
        <f t="shared" si="14"/>
        <v>0.92590000000000006</v>
      </c>
      <c r="AW35" s="38">
        <f t="shared" si="14"/>
        <v>0.44439999999999996</v>
      </c>
      <c r="AX35" s="38">
        <f t="shared" si="14"/>
        <v>0.74069999999999991</v>
      </c>
      <c r="AY35" s="38">
        <f t="shared" si="14"/>
        <v>0.74069999999999991</v>
      </c>
      <c r="AZ35" s="38">
        <f t="shared" si="14"/>
        <v>1</v>
      </c>
      <c r="BA35" s="38">
        <f t="shared" si="14"/>
        <v>1</v>
      </c>
      <c r="BB35" s="38">
        <f t="shared" si="14"/>
        <v>0.51849999999999996</v>
      </c>
      <c r="BC35" s="38">
        <f t="shared" si="14"/>
        <v>0.81480000000000008</v>
      </c>
      <c r="BD35" s="38">
        <f t="shared" si="14"/>
        <v>0.70369999999999999</v>
      </c>
      <c r="BE35" s="38">
        <f t="shared" si="14"/>
        <v>0.77780000000000005</v>
      </c>
      <c r="BF35" s="38">
        <f t="shared" si="14"/>
        <v>0.77780000000000005</v>
      </c>
      <c r="BG35" s="38">
        <f t="shared" si="14"/>
        <v>1</v>
      </c>
      <c r="BH35" s="38">
        <f t="shared" si="14"/>
        <v>1</v>
      </c>
      <c r="BI35" s="38">
        <f t="shared" si="14"/>
        <v>0.96299999999999997</v>
      </c>
      <c r="BJ35" s="38">
        <f t="shared" si="14"/>
        <v>0.96299999999999997</v>
      </c>
      <c r="BK35" s="38">
        <f t="shared" si="14"/>
        <v>0.85189999999999999</v>
      </c>
      <c r="BL35" s="38">
        <f t="shared" si="14"/>
        <v>0.96299999999999997</v>
      </c>
      <c r="BM35" s="38">
        <f t="shared" si="14"/>
        <v>0.85189999999999999</v>
      </c>
      <c r="BN35" s="38">
        <f t="shared" si="14"/>
        <v>0.92590000000000006</v>
      </c>
      <c r="BO35" s="38">
        <f t="shared" ref="BO35:CT35" si="15">ROUND(COUNTIFS(BO6:BO32, 2)*100/27,2)/100</f>
        <v>0.81480000000000008</v>
      </c>
      <c r="BP35" s="38">
        <f t="shared" si="15"/>
        <v>0.96299999999999997</v>
      </c>
      <c r="BQ35" s="38">
        <f t="shared" si="15"/>
        <v>0.77780000000000005</v>
      </c>
      <c r="BR35" s="38">
        <f t="shared" si="15"/>
        <v>0.81480000000000008</v>
      </c>
      <c r="BS35" s="38">
        <f t="shared" si="15"/>
        <v>0.88890000000000002</v>
      </c>
      <c r="BT35" s="38">
        <f t="shared" si="15"/>
        <v>0.33329999999999999</v>
      </c>
      <c r="BU35" s="38">
        <f t="shared" si="15"/>
        <v>0.62960000000000005</v>
      </c>
      <c r="BV35" s="38">
        <f t="shared" si="15"/>
        <v>0.70369999999999999</v>
      </c>
      <c r="BW35" s="38">
        <f t="shared" si="15"/>
        <v>0.81480000000000008</v>
      </c>
      <c r="BX35" s="38">
        <f t="shared" si="15"/>
        <v>0.70369999999999999</v>
      </c>
      <c r="BY35" s="38">
        <f t="shared" si="15"/>
        <v>0.85189999999999999</v>
      </c>
      <c r="BZ35" s="38">
        <f t="shared" si="15"/>
        <v>0.85189999999999999</v>
      </c>
      <c r="CA35" s="38">
        <f t="shared" si="15"/>
        <v>0.74069999999999991</v>
      </c>
      <c r="CB35" s="38">
        <f t="shared" si="15"/>
        <v>0.81480000000000008</v>
      </c>
      <c r="CC35" s="38">
        <f t="shared" si="15"/>
        <v>0.55559999999999998</v>
      </c>
      <c r="CD35" s="38">
        <f t="shared" si="15"/>
        <v>0.37040000000000001</v>
      </c>
      <c r="CE35" s="38">
        <f t="shared" si="15"/>
        <v>0.25929999999999997</v>
      </c>
      <c r="CF35" s="38">
        <f t="shared" si="15"/>
        <v>0.81480000000000008</v>
      </c>
      <c r="CG35" s="38">
        <f t="shared" si="15"/>
        <v>0.85189999999999999</v>
      </c>
      <c r="CH35" s="38">
        <f t="shared" si="15"/>
        <v>0.88890000000000002</v>
      </c>
      <c r="CI35" s="38">
        <f t="shared" si="15"/>
        <v>0.92590000000000006</v>
      </c>
      <c r="CJ35" s="38">
        <f t="shared" si="15"/>
        <v>0.92590000000000006</v>
      </c>
      <c r="CK35" s="38">
        <f t="shared" si="15"/>
        <v>0.85189999999999999</v>
      </c>
      <c r="CL35" s="38">
        <f t="shared" si="15"/>
        <v>0.59260000000000002</v>
      </c>
      <c r="CM35" s="38">
        <f t="shared" si="15"/>
        <v>0.70369999999999999</v>
      </c>
      <c r="CN35" s="38">
        <f t="shared" si="15"/>
        <v>0.77780000000000005</v>
      </c>
      <c r="CO35" s="38">
        <f t="shared" si="15"/>
        <v>0.85189999999999999</v>
      </c>
      <c r="CP35" s="38">
        <f t="shared" si="15"/>
        <v>0.70369999999999999</v>
      </c>
      <c r="CQ35" s="38">
        <f t="shared" si="15"/>
        <v>0.85189999999999999</v>
      </c>
      <c r="CR35" s="38">
        <f t="shared" si="15"/>
        <v>0.51849999999999996</v>
      </c>
      <c r="CS35" s="38">
        <f t="shared" si="15"/>
        <v>0.70369999999999999</v>
      </c>
      <c r="CT35" s="38">
        <f t="shared" si="15"/>
        <v>0.66670000000000007</v>
      </c>
      <c r="CU35" s="38">
        <f t="shared" ref="CU35:DF35" si="16">ROUND(COUNTIFS(CU6:CU32, 2)*100/27,2)/100</f>
        <v>0.85189999999999999</v>
      </c>
      <c r="CV35" s="38">
        <f t="shared" si="16"/>
        <v>0.44439999999999996</v>
      </c>
      <c r="CW35" s="38">
        <f t="shared" si="16"/>
        <v>0.62960000000000005</v>
      </c>
      <c r="CX35" s="38">
        <f t="shared" si="16"/>
        <v>0.74069999999999991</v>
      </c>
      <c r="CY35" s="38">
        <f t="shared" si="16"/>
        <v>0.59260000000000002</v>
      </c>
      <c r="CZ35" s="38">
        <f t="shared" si="16"/>
        <v>0.77780000000000005</v>
      </c>
      <c r="DA35" s="38">
        <f t="shared" si="16"/>
        <v>0.59260000000000002</v>
      </c>
      <c r="DB35" s="38">
        <f t="shared" si="16"/>
        <v>0.85189999999999999</v>
      </c>
      <c r="DC35" s="38">
        <f t="shared" si="16"/>
        <v>0.70369999999999999</v>
      </c>
      <c r="DD35" s="38">
        <f t="shared" si="16"/>
        <v>0.92590000000000006</v>
      </c>
      <c r="DE35" s="38">
        <f t="shared" si="16"/>
        <v>0.85189999999999999</v>
      </c>
      <c r="DF35" s="38">
        <f t="shared" si="16"/>
        <v>0.88890000000000002</v>
      </c>
    </row>
    <row r="36" spans="2:120" ht="27.75" customHeight="1" x14ac:dyDescent="0.25">
      <c r="B36" s="34" t="s">
        <v>154</v>
      </c>
      <c r="C36" s="34">
        <f t="shared" ref="C36:AH36" si="17">COUNTIFS(C6:C32, 1)</f>
        <v>0</v>
      </c>
      <c r="D36" s="34">
        <f t="shared" si="17"/>
        <v>0</v>
      </c>
      <c r="E36" s="34">
        <f t="shared" si="17"/>
        <v>3</v>
      </c>
      <c r="F36" s="34">
        <f t="shared" si="17"/>
        <v>1</v>
      </c>
      <c r="G36" s="34">
        <f t="shared" si="17"/>
        <v>0</v>
      </c>
      <c r="H36" s="34">
        <f t="shared" si="17"/>
        <v>4</v>
      </c>
      <c r="I36" s="34">
        <f t="shared" si="17"/>
        <v>0</v>
      </c>
      <c r="J36" s="34">
        <f t="shared" si="17"/>
        <v>0</v>
      </c>
      <c r="K36" s="34">
        <f t="shared" si="17"/>
        <v>0</v>
      </c>
      <c r="L36" s="34">
        <f t="shared" si="17"/>
        <v>5</v>
      </c>
      <c r="M36" s="34">
        <f t="shared" si="17"/>
        <v>2</v>
      </c>
      <c r="N36" s="34">
        <f t="shared" si="17"/>
        <v>0</v>
      </c>
      <c r="O36" s="34">
        <f t="shared" si="17"/>
        <v>0</v>
      </c>
      <c r="P36" s="34">
        <f t="shared" si="17"/>
        <v>0</v>
      </c>
      <c r="Q36" s="34">
        <f t="shared" si="17"/>
        <v>0</v>
      </c>
      <c r="R36" s="34">
        <f t="shared" si="17"/>
        <v>0</v>
      </c>
      <c r="S36" s="34">
        <f t="shared" si="17"/>
        <v>2</v>
      </c>
      <c r="T36" s="34">
        <f t="shared" si="17"/>
        <v>1</v>
      </c>
      <c r="U36" s="34">
        <f t="shared" si="17"/>
        <v>2</v>
      </c>
      <c r="V36" s="34">
        <f t="shared" si="17"/>
        <v>0</v>
      </c>
      <c r="W36" s="34">
        <f t="shared" si="17"/>
        <v>2</v>
      </c>
      <c r="X36" s="34">
        <f t="shared" si="17"/>
        <v>2</v>
      </c>
      <c r="Y36" s="34">
        <f t="shared" si="17"/>
        <v>2</v>
      </c>
      <c r="Z36" s="34">
        <f t="shared" si="17"/>
        <v>1</v>
      </c>
      <c r="AA36" s="34">
        <f t="shared" si="17"/>
        <v>1</v>
      </c>
      <c r="AB36" s="34">
        <f t="shared" si="17"/>
        <v>2</v>
      </c>
      <c r="AC36" s="34">
        <f t="shared" si="17"/>
        <v>0</v>
      </c>
      <c r="AD36" s="34">
        <f t="shared" si="17"/>
        <v>9</v>
      </c>
      <c r="AE36" s="34">
        <f t="shared" si="17"/>
        <v>2</v>
      </c>
      <c r="AF36" s="34">
        <f t="shared" si="17"/>
        <v>2</v>
      </c>
      <c r="AG36" s="34">
        <f t="shared" si="17"/>
        <v>5</v>
      </c>
      <c r="AH36" s="34">
        <f t="shared" si="17"/>
        <v>2</v>
      </c>
      <c r="AI36" s="34">
        <f t="shared" ref="AI36:BN36" si="18">COUNTIFS(AI6:AI32, 1)</f>
        <v>0</v>
      </c>
      <c r="AJ36" s="34">
        <f t="shared" si="18"/>
        <v>0</v>
      </c>
      <c r="AK36" s="34">
        <f t="shared" si="18"/>
        <v>0</v>
      </c>
      <c r="AL36" s="34">
        <f t="shared" si="18"/>
        <v>1</v>
      </c>
      <c r="AM36" s="34">
        <f t="shared" si="18"/>
        <v>1</v>
      </c>
      <c r="AN36" s="34">
        <f t="shared" si="18"/>
        <v>1</v>
      </c>
      <c r="AO36" s="34">
        <f t="shared" si="18"/>
        <v>0</v>
      </c>
      <c r="AP36" s="34">
        <f t="shared" si="18"/>
        <v>2</v>
      </c>
      <c r="AQ36" s="34">
        <f t="shared" si="18"/>
        <v>1</v>
      </c>
      <c r="AR36" s="34">
        <f t="shared" si="18"/>
        <v>1</v>
      </c>
      <c r="AS36" s="34">
        <f t="shared" si="18"/>
        <v>4</v>
      </c>
      <c r="AT36" s="34">
        <f t="shared" si="18"/>
        <v>2</v>
      </c>
      <c r="AU36" s="34">
        <f t="shared" si="18"/>
        <v>0</v>
      </c>
      <c r="AV36" s="34">
        <f t="shared" si="18"/>
        <v>2</v>
      </c>
      <c r="AW36" s="34">
        <f t="shared" si="18"/>
        <v>9</v>
      </c>
      <c r="AX36" s="34">
        <f t="shared" si="18"/>
        <v>5</v>
      </c>
      <c r="AY36" s="34">
        <f t="shared" si="18"/>
        <v>1</v>
      </c>
      <c r="AZ36" s="34">
        <f t="shared" si="18"/>
        <v>0</v>
      </c>
      <c r="BA36" s="34">
        <f t="shared" si="18"/>
        <v>0</v>
      </c>
      <c r="BB36" s="34">
        <f t="shared" si="18"/>
        <v>11</v>
      </c>
      <c r="BC36" s="34">
        <f t="shared" si="18"/>
        <v>2</v>
      </c>
      <c r="BD36" s="34">
        <f t="shared" si="18"/>
        <v>1</v>
      </c>
      <c r="BE36" s="34">
        <f t="shared" si="18"/>
        <v>5</v>
      </c>
      <c r="BF36" s="34">
        <f t="shared" si="18"/>
        <v>2</v>
      </c>
      <c r="BG36" s="34">
        <f t="shared" si="18"/>
        <v>0</v>
      </c>
      <c r="BH36" s="34">
        <f t="shared" si="18"/>
        <v>0</v>
      </c>
      <c r="BI36" s="34">
        <f t="shared" si="18"/>
        <v>1</v>
      </c>
      <c r="BJ36" s="34">
        <f t="shared" si="18"/>
        <v>1</v>
      </c>
      <c r="BK36" s="34">
        <f t="shared" si="18"/>
        <v>1</v>
      </c>
      <c r="BL36" s="34">
        <f t="shared" si="18"/>
        <v>1</v>
      </c>
      <c r="BM36" s="34">
        <f t="shared" si="18"/>
        <v>2</v>
      </c>
      <c r="BN36" s="34">
        <f t="shared" si="18"/>
        <v>1</v>
      </c>
      <c r="BO36" s="34">
        <f t="shared" ref="BO36:CT36" si="19">COUNTIFS(BO6:BO32, 1)</f>
        <v>4</v>
      </c>
      <c r="BP36" s="34">
        <f t="shared" si="19"/>
        <v>1</v>
      </c>
      <c r="BQ36" s="34">
        <f t="shared" si="19"/>
        <v>3</v>
      </c>
      <c r="BR36" s="34">
        <f t="shared" si="19"/>
        <v>3</v>
      </c>
      <c r="BS36" s="34">
        <f t="shared" si="19"/>
        <v>1</v>
      </c>
      <c r="BT36" s="34">
        <f t="shared" si="19"/>
        <v>10</v>
      </c>
      <c r="BU36" s="34">
        <f t="shared" si="19"/>
        <v>5</v>
      </c>
      <c r="BV36" s="34">
        <f t="shared" si="19"/>
        <v>1</v>
      </c>
      <c r="BW36" s="34">
        <f t="shared" si="19"/>
        <v>2</v>
      </c>
      <c r="BX36" s="34">
        <f t="shared" si="19"/>
        <v>1</v>
      </c>
      <c r="BY36" s="34">
        <f t="shared" si="19"/>
        <v>0</v>
      </c>
      <c r="BZ36" s="34">
        <f t="shared" si="19"/>
        <v>0</v>
      </c>
      <c r="CA36" s="34">
        <f t="shared" si="19"/>
        <v>5</v>
      </c>
      <c r="CB36" s="34">
        <f t="shared" si="19"/>
        <v>2</v>
      </c>
      <c r="CC36" s="34">
        <f t="shared" si="19"/>
        <v>3</v>
      </c>
      <c r="CD36" s="34">
        <f t="shared" si="19"/>
        <v>3</v>
      </c>
      <c r="CE36" s="34">
        <f t="shared" si="19"/>
        <v>5</v>
      </c>
      <c r="CF36" s="34">
        <f t="shared" si="19"/>
        <v>3</v>
      </c>
      <c r="CG36" s="34">
        <f t="shared" si="19"/>
        <v>2</v>
      </c>
      <c r="CH36" s="34">
        <f t="shared" si="19"/>
        <v>1</v>
      </c>
      <c r="CI36" s="34">
        <f t="shared" si="19"/>
        <v>1</v>
      </c>
      <c r="CJ36" s="34">
        <f t="shared" si="19"/>
        <v>1</v>
      </c>
      <c r="CK36" s="34">
        <f t="shared" si="19"/>
        <v>0</v>
      </c>
      <c r="CL36" s="34">
        <f t="shared" si="19"/>
        <v>6</v>
      </c>
      <c r="CM36" s="34">
        <f t="shared" si="19"/>
        <v>2</v>
      </c>
      <c r="CN36" s="34">
        <f t="shared" si="19"/>
        <v>5</v>
      </c>
      <c r="CO36" s="34">
        <f t="shared" si="19"/>
        <v>0</v>
      </c>
      <c r="CP36" s="34">
        <f t="shared" si="19"/>
        <v>5</v>
      </c>
      <c r="CQ36" s="34">
        <f t="shared" si="19"/>
        <v>4</v>
      </c>
      <c r="CR36" s="34">
        <f t="shared" si="19"/>
        <v>8</v>
      </c>
      <c r="CS36" s="34">
        <f t="shared" si="19"/>
        <v>1</v>
      </c>
      <c r="CT36" s="34">
        <f t="shared" si="19"/>
        <v>3</v>
      </c>
      <c r="CU36" s="34">
        <f t="shared" ref="CU36:DF36" si="20">COUNTIFS(CU6:CU32, 1)</f>
        <v>0</v>
      </c>
      <c r="CV36" s="34">
        <f t="shared" si="20"/>
        <v>1</v>
      </c>
      <c r="CW36" s="34">
        <f t="shared" si="20"/>
        <v>4</v>
      </c>
      <c r="CX36" s="34">
        <f t="shared" si="20"/>
        <v>1</v>
      </c>
      <c r="CY36" s="34">
        <f t="shared" si="20"/>
        <v>0</v>
      </c>
      <c r="CZ36" s="34">
        <f t="shared" si="20"/>
        <v>1</v>
      </c>
      <c r="DA36" s="34">
        <f t="shared" si="20"/>
        <v>2</v>
      </c>
      <c r="DB36" s="34">
        <f t="shared" si="20"/>
        <v>0</v>
      </c>
      <c r="DC36" s="34">
        <f t="shared" si="20"/>
        <v>0</v>
      </c>
      <c r="DD36" s="34">
        <f t="shared" si="20"/>
        <v>0</v>
      </c>
      <c r="DE36" s="34">
        <f t="shared" si="20"/>
        <v>3</v>
      </c>
      <c r="DF36" s="34">
        <f t="shared" si="20"/>
        <v>0</v>
      </c>
    </row>
    <row r="37" spans="2:120" ht="27.75" customHeight="1" x14ac:dyDescent="0.25">
      <c r="B37" s="34" t="s">
        <v>192</v>
      </c>
      <c r="C37" s="35">
        <f t="shared" ref="C37:AH37" si="21">ROUND(COUNTIFS(C6:C32, 1)*100/27,2)/100</f>
        <v>0</v>
      </c>
      <c r="D37" s="35">
        <f t="shared" si="21"/>
        <v>0</v>
      </c>
      <c r="E37" s="35">
        <f t="shared" si="21"/>
        <v>0.11109999999999999</v>
      </c>
      <c r="F37" s="35">
        <f t="shared" si="21"/>
        <v>3.7000000000000005E-2</v>
      </c>
      <c r="G37" s="35">
        <f t="shared" si="21"/>
        <v>0</v>
      </c>
      <c r="H37" s="35">
        <f t="shared" si="21"/>
        <v>0.14810000000000001</v>
      </c>
      <c r="I37" s="35">
        <f t="shared" si="21"/>
        <v>0</v>
      </c>
      <c r="J37" s="35">
        <f t="shared" si="21"/>
        <v>0</v>
      </c>
      <c r="K37" s="35">
        <f t="shared" si="21"/>
        <v>0</v>
      </c>
      <c r="L37" s="35">
        <f t="shared" si="21"/>
        <v>0.1852</v>
      </c>
      <c r="M37" s="35">
        <f t="shared" si="21"/>
        <v>7.4099999999999999E-2</v>
      </c>
      <c r="N37" s="35">
        <f t="shared" si="21"/>
        <v>0</v>
      </c>
      <c r="O37" s="35">
        <f t="shared" si="21"/>
        <v>0</v>
      </c>
      <c r="P37" s="35">
        <f t="shared" si="21"/>
        <v>0</v>
      </c>
      <c r="Q37" s="35">
        <f t="shared" si="21"/>
        <v>0</v>
      </c>
      <c r="R37" s="35">
        <f t="shared" si="21"/>
        <v>0</v>
      </c>
      <c r="S37" s="35">
        <f t="shared" si="21"/>
        <v>7.4099999999999999E-2</v>
      </c>
      <c r="T37" s="35">
        <f t="shared" si="21"/>
        <v>3.7000000000000005E-2</v>
      </c>
      <c r="U37" s="35">
        <f t="shared" si="21"/>
        <v>7.4099999999999999E-2</v>
      </c>
      <c r="V37" s="35">
        <f t="shared" si="21"/>
        <v>0</v>
      </c>
      <c r="W37" s="35">
        <f t="shared" si="21"/>
        <v>7.4099999999999999E-2</v>
      </c>
      <c r="X37" s="35">
        <f t="shared" si="21"/>
        <v>7.4099999999999999E-2</v>
      </c>
      <c r="Y37" s="35">
        <f t="shared" si="21"/>
        <v>7.4099999999999999E-2</v>
      </c>
      <c r="Z37" s="35">
        <f t="shared" si="21"/>
        <v>3.7000000000000005E-2</v>
      </c>
      <c r="AA37" s="35">
        <f t="shared" si="21"/>
        <v>3.7000000000000005E-2</v>
      </c>
      <c r="AB37" s="35">
        <f t="shared" si="21"/>
        <v>7.4099999999999999E-2</v>
      </c>
      <c r="AC37" s="35">
        <f t="shared" si="21"/>
        <v>0</v>
      </c>
      <c r="AD37" s="35">
        <f t="shared" si="21"/>
        <v>0.33329999999999999</v>
      </c>
      <c r="AE37" s="35">
        <f t="shared" si="21"/>
        <v>7.4099999999999999E-2</v>
      </c>
      <c r="AF37" s="35">
        <f t="shared" si="21"/>
        <v>7.4099999999999999E-2</v>
      </c>
      <c r="AG37" s="35">
        <f t="shared" si="21"/>
        <v>0.1852</v>
      </c>
      <c r="AH37" s="35">
        <f t="shared" si="21"/>
        <v>7.4099999999999999E-2</v>
      </c>
      <c r="AI37" s="35">
        <f t="shared" ref="AI37:BN37" si="22">ROUND(COUNTIFS(AI6:AI32, 1)*100/27,2)/100</f>
        <v>0</v>
      </c>
      <c r="AJ37" s="35">
        <f t="shared" si="22"/>
        <v>0</v>
      </c>
      <c r="AK37" s="35">
        <f t="shared" si="22"/>
        <v>0</v>
      </c>
      <c r="AL37" s="35">
        <f t="shared" si="22"/>
        <v>3.7000000000000005E-2</v>
      </c>
      <c r="AM37" s="35">
        <f t="shared" si="22"/>
        <v>3.7000000000000005E-2</v>
      </c>
      <c r="AN37" s="35">
        <f t="shared" si="22"/>
        <v>3.7000000000000005E-2</v>
      </c>
      <c r="AO37" s="35">
        <f t="shared" si="22"/>
        <v>0</v>
      </c>
      <c r="AP37" s="35">
        <f t="shared" si="22"/>
        <v>7.4099999999999999E-2</v>
      </c>
      <c r="AQ37" s="35">
        <f t="shared" si="22"/>
        <v>3.7000000000000005E-2</v>
      </c>
      <c r="AR37" s="35">
        <f t="shared" si="22"/>
        <v>3.7000000000000005E-2</v>
      </c>
      <c r="AS37" s="35">
        <f t="shared" si="22"/>
        <v>0.14810000000000001</v>
      </c>
      <c r="AT37" s="35">
        <f t="shared" si="22"/>
        <v>7.4099999999999999E-2</v>
      </c>
      <c r="AU37" s="35">
        <f t="shared" si="22"/>
        <v>0</v>
      </c>
      <c r="AV37" s="35">
        <f t="shared" si="22"/>
        <v>7.4099999999999999E-2</v>
      </c>
      <c r="AW37" s="35">
        <f t="shared" si="22"/>
        <v>0.33329999999999999</v>
      </c>
      <c r="AX37" s="35">
        <f t="shared" si="22"/>
        <v>0.1852</v>
      </c>
      <c r="AY37" s="35">
        <f t="shared" si="22"/>
        <v>3.7000000000000005E-2</v>
      </c>
      <c r="AZ37" s="35">
        <f t="shared" si="22"/>
        <v>0</v>
      </c>
      <c r="BA37" s="35">
        <f t="shared" si="22"/>
        <v>0</v>
      </c>
      <c r="BB37" s="35">
        <f t="shared" si="22"/>
        <v>0.40740000000000004</v>
      </c>
      <c r="BC37" s="35">
        <f t="shared" si="22"/>
        <v>7.4099999999999999E-2</v>
      </c>
      <c r="BD37" s="35">
        <f t="shared" si="22"/>
        <v>3.7000000000000005E-2</v>
      </c>
      <c r="BE37" s="35">
        <f t="shared" si="22"/>
        <v>0.1852</v>
      </c>
      <c r="BF37" s="35">
        <f t="shared" si="22"/>
        <v>7.4099999999999999E-2</v>
      </c>
      <c r="BG37" s="35">
        <f t="shared" si="22"/>
        <v>0</v>
      </c>
      <c r="BH37" s="35">
        <f t="shared" si="22"/>
        <v>0</v>
      </c>
      <c r="BI37" s="35">
        <f t="shared" si="22"/>
        <v>3.7000000000000005E-2</v>
      </c>
      <c r="BJ37" s="35">
        <f t="shared" si="22"/>
        <v>3.7000000000000005E-2</v>
      </c>
      <c r="BK37" s="35">
        <f t="shared" si="22"/>
        <v>3.7000000000000005E-2</v>
      </c>
      <c r="BL37" s="35">
        <f t="shared" si="22"/>
        <v>3.7000000000000005E-2</v>
      </c>
      <c r="BM37" s="35">
        <f t="shared" si="22"/>
        <v>7.4099999999999999E-2</v>
      </c>
      <c r="BN37" s="35">
        <f t="shared" si="22"/>
        <v>3.7000000000000005E-2</v>
      </c>
      <c r="BO37" s="35">
        <f t="shared" ref="BO37:CT37" si="23">ROUND(COUNTIFS(BO6:BO32, 1)*100/27,2)/100</f>
        <v>0.14810000000000001</v>
      </c>
      <c r="BP37" s="35">
        <f t="shared" si="23"/>
        <v>3.7000000000000005E-2</v>
      </c>
      <c r="BQ37" s="35">
        <f t="shared" si="23"/>
        <v>0.11109999999999999</v>
      </c>
      <c r="BR37" s="35">
        <f t="shared" si="23"/>
        <v>0.11109999999999999</v>
      </c>
      <c r="BS37" s="35">
        <f t="shared" si="23"/>
        <v>3.7000000000000005E-2</v>
      </c>
      <c r="BT37" s="35">
        <f t="shared" si="23"/>
        <v>0.37040000000000001</v>
      </c>
      <c r="BU37" s="35">
        <f t="shared" si="23"/>
        <v>0.1852</v>
      </c>
      <c r="BV37" s="35">
        <f t="shared" si="23"/>
        <v>3.7000000000000005E-2</v>
      </c>
      <c r="BW37" s="35">
        <f t="shared" si="23"/>
        <v>7.4099999999999999E-2</v>
      </c>
      <c r="BX37" s="35">
        <f t="shared" si="23"/>
        <v>3.7000000000000005E-2</v>
      </c>
      <c r="BY37" s="35">
        <f t="shared" si="23"/>
        <v>0</v>
      </c>
      <c r="BZ37" s="35">
        <f t="shared" si="23"/>
        <v>0</v>
      </c>
      <c r="CA37" s="35">
        <f t="shared" si="23"/>
        <v>0.1852</v>
      </c>
      <c r="CB37" s="35">
        <f t="shared" si="23"/>
        <v>7.4099999999999999E-2</v>
      </c>
      <c r="CC37" s="35">
        <f t="shared" si="23"/>
        <v>0.11109999999999999</v>
      </c>
      <c r="CD37" s="35">
        <f t="shared" si="23"/>
        <v>0.11109999999999999</v>
      </c>
      <c r="CE37" s="35">
        <f t="shared" si="23"/>
        <v>0.1852</v>
      </c>
      <c r="CF37" s="35">
        <f t="shared" si="23"/>
        <v>0.11109999999999999</v>
      </c>
      <c r="CG37" s="35">
        <f t="shared" si="23"/>
        <v>7.4099999999999999E-2</v>
      </c>
      <c r="CH37" s="35">
        <f t="shared" si="23"/>
        <v>3.7000000000000005E-2</v>
      </c>
      <c r="CI37" s="35">
        <f t="shared" si="23"/>
        <v>3.7000000000000005E-2</v>
      </c>
      <c r="CJ37" s="35">
        <f t="shared" si="23"/>
        <v>3.7000000000000005E-2</v>
      </c>
      <c r="CK37" s="35">
        <f t="shared" si="23"/>
        <v>0</v>
      </c>
      <c r="CL37" s="35">
        <f t="shared" si="23"/>
        <v>0.22219999999999998</v>
      </c>
      <c r="CM37" s="35">
        <f t="shared" si="23"/>
        <v>7.4099999999999999E-2</v>
      </c>
      <c r="CN37" s="35">
        <f t="shared" si="23"/>
        <v>0.1852</v>
      </c>
      <c r="CO37" s="35">
        <f t="shared" si="23"/>
        <v>0</v>
      </c>
      <c r="CP37" s="35">
        <f t="shared" si="23"/>
        <v>0.1852</v>
      </c>
      <c r="CQ37" s="35">
        <f t="shared" si="23"/>
        <v>0.14810000000000001</v>
      </c>
      <c r="CR37" s="35">
        <f t="shared" si="23"/>
        <v>0.29630000000000001</v>
      </c>
      <c r="CS37" s="35">
        <f t="shared" si="23"/>
        <v>3.7000000000000005E-2</v>
      </c>
      <c r="CT37" s="35">
        <f t="shared" si="23"/>
        <v>0.11109999999999999</v>
      </c>
      <c r="CU37" s="35">
        <f t="shared" ref="CU37:DF37" si="24">ROUND(COUNTIFS(CU6:CU32, 1)*100/27,2)/100</f>
        <v>0</v>
      </c>
      <c r="CV37" s="35">
        <f t="shared" si="24"/>
        <v>3.7000000000000005E-2</v>
      </c>
      <c r="CW37" s="35">
        <f t="shared" si="24"/>
        <v>0.14810000000000001</v>
      </c>
      <c r="CX37" s="35">
        <f t="shared" si="24"/>
        <v>3.7000000000000005E-2</v>
      </c>
      <c r="CY37" s="35">
        <f t="shared" si="24"/>
        <v>0</v>
      </c>
      <c r="CZ37" s="35">
        <f t="shared" si="24"/>
        <v>3.7000000000000005E-2</v>
      </c>
      <c r="DA37" s="35">
        <f t="shared" si="24"/>
        <v>7.4099999999999999E-2</v>
      </c>
      <c r="DB37" s="35">
        <f t="shared" si="24"/>
        <v>0</v>
      </c>
      <c r="DC37" s="35">
        <f t="shared" si="24"/>
        <v>0</v>
      </c>
      <c r="DD37" s="35">
        <f t="shared" si="24"/>
        <v>0</v>
      </c>
      <c r="DE37" s="35">
        <f t="shared" si="24"/>
        <v>0.11109999999999999</v>
      </c>
      <c r="DF37" s="35">
        <f t="shared" si="24"/>
        <v>0</v>
      </c>
    </row>
    <row r="38" spans="2:120" ht="27.75" customHeight="1" x14ac:dyDescent="0.25">
      <c r="B38" s="39" t="s">
        <v>193</v>
      </c>
      <c r="C38" s="39">
        <f t="shared" ref="C38:AH38" si="25">COUNTIFS(C6:C32, 0)</f>
        <v>0</v>
      </c>
      <c r="D38" s="39">
        <f t="shared" si="25"/>
        <v>0</v>
      </c>
      <c r="E38" s="39">
        <f t="shared" si="25"/>
        <v>0</v>
      </c>
      <c r="F38" s="39">
        <f t="shared" si="25"/>
        <v>0</v>
      </c>
      <c r="G38" s="39">
        <f t="shared" si="25"/>
        <v>0</v>
      </c>
      <c r="H38" s="39">
        <f t="shared" si="25"/>
        <v>0</v>
      </c>
      <c r="I38" s="39">
        <f t="shared" si="25"/>
        <v>0</v>
      </c>
      <c r="J38" s="39">
        <f t="shared" si="25"/>
        <v>0</v>
      </c>
      <c r="K38" s="39">
        <f t="shared" si="25"/>
        <v>0</v>
      </c>
      <c r="L38" s="39">
        <f t="shared" si="25"/>
        <v>2</v>
      </c>
      <c r="M38" s="39">
        <f t="shared" si="25"/>
        <v>2</v>
      </c>
      <c r="N38" s="39">
        <f t="shared" si="25"/>
        <v>3</v>
      </c>
      <c r="O38" s="39">
        <f t="shared" si="25"/>
        <v>4</v>
      </c>
      <c r="P38" s="39">
        <f t="shared" si="25"/>
        <v>2</v>
      </c>
      <c r="Q38" s="39">
        <f t="shared" si="25"/>
        <v>2</v>
      </c>
      <c r="R38" s="39">
        <f t="shared" si="25"/>
        <v>2</v>
      </c>
      <c r="S38" s="39">
        <f t="shared" si="25"/>
        <v>1</v>
      </c>
      <c r="T38" s="39">
        <f t="shared" si="25"/>
        <v>1</v>
      </c>
      <c r="U38" s="39">
        <f t="shared" si="25"/>
        <v>13</v>
      </c>
      <c r="V38" s="39">
        <f t="shared" si="25"/>
        <v>1</v>
      </c>
      <c r="W38" s="39">
        <f t="shared" si="25"/>
        <v>5</v>
      </c>
      <c r="X38" s="39">
        <f t="shared" si="25"/>
        <v>0</v>
      </c>
      <c r="Y38" s="39">
        <f t="shared" si="25"/>
        <v>2</v>
      </c>
      <c r="Z38" s="39">
        <f t="shared" si="25"/>
        <v>3</v>
      </c>
      <c r="AA38" s="39">
        <f t="shared" si="25"/>
        <v>1</v>
      </c>
      <c r="AB38" s="39">
        <f t="shared" si="25"/>
        <v>0</v>
      </c>
      <c r="AC38" s="39">
        <f t="shared" si="25"/>
        <v>0</v>
      </c>
      <c r="AD38" s="39">
        <f t="shared" si="25"/>
        <v>0</v>
      </c>
      <c r="AE38" s="39">
        <f t="shared" si="25"/>
        <v>3</v>
      </c>
      <c r="AF38" s="39">
        <f t="shared" si="25"/>
        <v>11</v>
      </c>
      <c r="AG38" s="39">
        <f t="shared" si="25"/>
        <v>7</v>
      </c>
      <c r="AH38" s="39">
        <f t="shared" si="25"/>
        <v>12</v>
      </c>
      <c r="AI38" s="39">
        <f t="shared" ref="AI38:BN38" si="26">COUNTIFS(AI6:AI32, 0)</f>
        <v>0</v>
      </c>
      <c r="AJ38" s="39">
        <f t="shared" si="26"/>
        <v>2</v>
      </c>
      <c r="AK38" s="39">
        <f t="shared" si="26"/>
        <v>4</v>
      </c>
      <c r="AL38" s="39">
        <f t="shared" si="26"/>
        <v>9</v>
      </c>
      <c r="AM38" s="39">
        <f t="shared" si="26"/>
        <v>1</v>
      </c>
      <c r="AN38" s="39">
        <f t="shared" si="26"/>
        <v>1</v>
      </c>
      <c r="AO38" s="39">
        <f t="shared" si="26"/>
        <v>2</v>
      </c>
      <c r="AP38" s="39">
        <f t="shared" si="26"/>
        <v>0</v>
      </c>
      <c r="AQ38" s="39">
        <f t="shared" si="26"/>
        <v>1</v>
      </c>
      <c r="AR38" s="39">
        <f t="shared" si="26"/>
        <v>2</v>
      </c>
      <c r="AS38" s="39">
        <f t="shared" si="26"/>
        <v>1</v>
      </c>
      <c r="AT38" s="39">
        <f t="shared" si="26"/>
        <v>0</v>
      </c>
      <c r="AU38" s="39">
        <f t="shared" si="26"/>
        <v>0</v>
      </c>
      <c r="AV38" s="39">
        <f t="shared" si="26"/>
        <v>0</v>
      </c>
      <c r="AW38" s="39">
        <f t="shared" si="26"/>
        <v>6</v>
      </c>
      <c r="AX38" s="39">
        <f t="shared" si="26"/>
        <v>2</v>
      </c>
      <c r="AY38" s="39">
        <f t="shared" si="26"/>
        <v>6</v>
      </c>
      <c r="AZ38" s="39">
        <f t="shared" si="26"/>
        <v>0</v>
      </c>
      <c r="BA38" s="39">
        <f t="shared" si="26"/>
        <v>0</v>
      </c>
      <c r="BB38" s="39">
        <f t="shared" si="26"/>
        <v>2</v>
      </c>
      <c r="BC38" s="39">
        <f t="shared" si="26"/>
        <v>3</v>
      </c>
      <c r="BD38" s="39">
        <f t="shared" si="26"/>
        <v>7</v>
      </c>
      <c r="BE38" s="39">
        <f t="shared" si="26"/>
        <v>1</v>
      </c>
      <c r="BF38" s="39">
        <f t="shared" si="26"/>
        <v>4</v>
      </c>
      <c r="BG38" s="39">
        <f t="shared" si="26"/>
        <v>0</v>
      </c>
      <c r="BH38" s="39">
        <f t="shared" si="26"/>
        <v>0</v>
      </c>
      <c r="BI38" s="39">
        <f t="shared" si="26"/>
        <v>0</v>
      </c>
      <c r="BJ38" s="39">
        <f t="shared" si="26"/>
        <v>0</v>
      </c>
      <c r="BK38" s="39">
        <f t="shared" si="26"/>
        <v>3</v>
      </c>
      <c r="BL38" s="39">
        <f t="shared" si="26"/>
        <v>0</v>
      </c>
      <c r="BM38" s="39">
        <f t="shared" si="26"/>
        <v>2</v>
      </c>
      <c r="BN38" s="39">
        <f t="shared" si="26"/>
        <v>1</v>
      </c>
      <c r="BO38" s="39">
        <f t="shared" ref="BO38:CT38" si="27">COUNTIFS(BO6:BO32, 0)</f>
        <v>1</v>
      </c>
      <c r="BP38" s="39">
        <f t="shared" si="27"/>
        <v>0</v>
      </c>
      <c r="BQ38" s="39">
        <f t="shared" si="27"/>
        <v>3</v>
      </c>
      <c r="BR38" s="39">
        <f t="shared" si="27"/>
        <v>2</v>
      </c>
      <c r="BS38" s="39">
        <f t="shared" si="27"/>
        <v>2</v>
      </c>
      <c r="BT38" s="39">
        <f t="shared" si="27"/>
        <v>8</v>
      </c>
      <c r="BU38" s="39">
        <f t="shared" si="27"/>
        <v>5</v>
      </c>
      <c r="BV38" s="39">
        <f t="shared" si="27"/>
        <v>7</v>
      </c>
      <c r="BW38" s="39">
        <f t="shared" si="27"/>
        <v>3</v>
      </c>
      <c r="BX38" s="39">
        <f t="shared" si="27"/>
        <v>7</v>
      </c>
      <c r="BY38" s="39">
        <f t="shared" si="27"/>
        <v>4</v>
      </c>
      <c r="BZ38" s="39">
        <f t="shared" si="27"/>
        <v>4</v>
      </c>
      <c r="CA38" s="39">
        <f t="shared" si="27"/>
        <v>2</v>
      </c>
      <c r="CB38" s="39">
        <f t="shared" si="27"/>
        <v>3</v>
      </c>
      <c r="CC38" s="39">
        <f t="shared" si="27"/>
        <v>9</v>
      </c>
      <c r="CD38" s="39">
        <f t="shared" si="27"/>
        <v>14</v>
      </c>
      <c r="CE38" s="39">
        <f t="shared" si="27"/>
        <v>15</v>
      </c>
      <c r="CF38" s="39">
        <f t="shared" si="27"/>
        <v>2</v>
      </c>
      <c r="CG38" s="39">
        <f t="shared" si="27"/>
        <v>2</v>
      </c>
      <c r="CH38" s="39">
        <f t="shared" si="27"/>
        <v>2</v>
      </c>
      <c r="CI38" s="39">
        <f t="shared" si="27"/>
        <v>1</v>
      </c>
      <c r="CJ38" s="39">
        <f t="shared" si="27"/>
        <v>1</v>
      </c>
      <c r="CK38" s="39">
        <f t="shared" si="27"/>
        <v>4</v>
      </c>
      <c r="CL38" s="39">
        <f t="shared" si="27"/>
        <v>5</v>
      </c>
      <c r="CM38" s="39">
        <f t="shared" si="27"/>
        <v>6</v>
      </c>
      <c r="CN38" s="39">
        <f t="shared" si="27"/>
        <v>1</v>
      </c>
      <c r="CO38" s="39">
        <f t="shared" si="27"/>
        <v>4</v>
      </c>
      <c r="CP38" s="39">
        <f t="shared" si="27"/>
        <v>3</v>
      </c>
      <c r="CQ38" s="39">
        <f t="shared" si="27"/>
        <v>0</v>
      </c>
      <c r="CR38" s="39">
        <f t="shared" si="27"/>
        <v>5</v>
      </c>
      <c r="CS38" s="39">
        <f t="shared" si="27"/>
        <v>7</v>
      </c>
      <c r="CT38" s="39">
        <f t="shared" si="27"/>
        <v>6</v>
      </c>
      <c r="CU38" s="39">
        <f t="shared" ref="CU38:DF38" si="28">COUNTIFS(CU6:CU32, 0)</f>
        <v>4</v>
      </c>
      <c r="CV38" s="39">
        <f t="shared" si="28"/>
        <v>14</v>
      </c>
      <c r="CW38" s="39">
        <f t="shared" si="28"/>
        <v>6</v>
      </c>
      <c r="CX38" s="39">
        <f t="shared" si="28"/>
        <v>6</v>
      </c>
      <c r="CY38" s="39">
        <f t="shared" si="28"/>
        <v>11</v>
      </c>
      <c r="CZ38" s="39">
        <f t="shared" si="28"/>
        <v>5</v>
      </c>
      <c r="DA38" s="39">
        <f t="shared" si="28"/>
        <v>9</v>
      </c>
      <c r="DB38" s="39">
        <f t="shared" si="28"/>
        <v>4</v>
      </c>
      <c r="DC38" s="39">
        <f t="shared" si="28"/>
        <v>8</v>
      </c>
      <c r="DD38" s="39">
        <f t="shared" si="28"/>
        <v>2</v>
      </c>
      <c r="DE38" s="39">
        <f t="shared" si="28"/>
        <v>1</v>
      </c>
      <c r="DF38" s="39">
        <f t="shared" si="28"/>
        <v>3</v>
      </c>
    </row>
    <row r="39" spans="2:120" ht="27.75" customHeight="1" x14ac:dyDescent="0.25">
      <c r="B39" s="39" t="s">
        <v>194</v>
      </c>
      <c r="C39" s="40">
        <f t="shared" ref="C39:AH39" si="29">ROUND(COUNTIFS(C6:C32, 0)*100/27,2)/100</f>
        <v>0</v>
      </c>
      <c r="D39" s="40">
        <f t="shared" si="29"/>
        <v>0</v>
      </c>
      <c r="E39" s="40">
        <f t="shared" si="29"/>
        <v>0</v>
      </c>
      <c r="F39" s="40">
        <f t="shared" si="29"/>
        <v>0</v>
      </c>
      <c r="G39" s="40">
        <f t="shared" si="29"/>
        <v>0</v>
      </c>
      <c r="H39" s="40">
        <f t="shared" si="29"/>
        <v>0</v>
      </c>
      <c r="I39" s="40">
        <f t="shared" si="29"/>
        <v>0</v>
      </c>
      <c r="J39" s="40">
        <f t="shared" si="29"/>
        <v>0</v>
      </c>
      <c r="K39" s="40">
        <f t="shared" si="29"/>
        <v>0</v>
      </c>
      <c r="L39" s="40">
        <f t="shared" si="29"/>
        <v>7.4099999999999999E-2</v>
      </c>
      <c r="M39" s="40">
        <f t="shared" si="29"/>
        <v>7.4099999999999999E-2</v>
      </c>
      <c r="N39" s="40">
        <f t="shared" si="29"/>
        <v>0.11109999999999999</v>
      </c>
      <c r="O39" s="40">
        <f t="shared" si="29"/>
        <v>0.14810000000000001</v>
      </c>
      <c r="P39" s="40">
        <f t="shared" si="29"/>
        <v>7.4099999999999999E-2</v>
      </c>
      <c r="Q39" s="40">
        <f t="shared" si="29"/>
        <v>7.4099999999999999E-2</v>
      </c>
      <c r="R39" s="40">
        <f t="shared" si="29"/>
        <v>7.4099999999999999E-2</v>
      </c>
      <c r="S39" s="40">
        <f t="shared" si="29"/>
        <v>3.7000000000000005E-2</v>
      </c>
      <c r="T39" s="40">
        <f t="shared" si="29"/>
        <v>3.7000000000000005E-2</v>
      </c>
      <c r="U39" s="40">
        <f t="shared" si="29"/>
        <v>0.48149999999999998</v>
      </c>
      <c r="V39" s="40">
        <f t="shared" si="29"/>
        <v>3.7000000000000005E-2</v>
      </c>
      <c r="W39" s="40">
        <f t="shared" si="29"/>
        <v>0.1852</v>
      </c>
      <c r="X39" s="40">
        <f t="shared" si="29"/>
        <v>0</v>
      </c>
      <c r="Y39" s="40">
        <f t="shared" si="29"/>
        <v>7.4099999999999999E-2</v>
      </c>
      <c r="Z39" s="40">
        <f t="shared" si="29"/>
        <v>0.11109999999999999</v>
      </c>
      <c r="AA39" s="40">
        <f t="shared" si="29"/>
        <v>3.7000000000000005E-2</v>
      </c>
      <c r="AB39" s="40">
        <f t="shared" si="29"/>
        <v>0</v>
      </c>
      <c r="AC39" s="40">
        <f t="shared" si="29"/>
        <v>0</v>
      </c>
      <c r="AD39" s="40">
        <f t="shared" si="29"/>
        <v>0</v>
      </c>
      <c r="AE39" s="40">
        <f t="shared" si="29"/>
        <v>0.11109999999999999</v>
      </c>
      <c r="AF39" s="40">
        <f t="shared" si="29"/>
        <v>0.40740000000000004</v>
      </c>
      <c r="AG39" s="40">
        <f t="shared" si="29"/>
        <v>0.25929999999999997</v>
      </c>
      <c r="AH39" s="40">
        <f t="shared" si="29"/>
        <v>0.44439999999999996</v>
      </c>
      <c r="AI39" s="40">
        <f t="shared" ref="AI39:BN39" si="30">ROUND(COUNTIFS(AI6:AI32, 0)*100/27,2)/100</f>
        <v>0</v>
      </c>
      <c r="AJ39" s="40">
        <f t="shared" si="30"/>
        <v>7.4099999999999999E-2</v>
      </c>
      <c r="AK39" s="40">
        <f t="shared" si="30"/>
        <v>0.14810000000000001</v>
      </c>
      <c r="AL39" s="40">
        <f t="shared" si="30"/>
        <v>0.33329999999999999</v>
      </c>
      <c r="AM39" s="40">
        <f t="shared" si="30"/>
        <v>3.7000000000000005E-2</v>
      </c>
      <c r="AN39" s="40">
        <f t="shared" si="30"/>
        <v>3.7000000000000005E-2</v>
      </c>
      <c r="AO39" s="40">
        <f t="shared" si="30"/>
        <v>7.4099999999999999E-2</v>
      </c>
      <c r="AP39" s="40">
        <f t="shared" si="30"/>
        <v>0</v>
      </c>
      <c r="AQ39" s="40">
        <f t="shared" si="30"/>
        <v>3.7000000000000005E-2</v>
      </c>
      <c r="AR39" s="40">
        <f t="shared" si="30"/>
        <v>7.4099999999999999E-2</v>
      </c>
      <c r="AS39" s="40">
        <f t="shared" si="30"/>
        <v>3.7000000000000005E-2</v>
      </c>
      <c r="AT39" s="40">
        <f t="shared" si="30"/>
        <v>0</v>
      </c>
      <c r="AU39" s="40">
        <f t="shared" si="30"/>
        <v>0</v>
      </c>
      <c r="AV39" s="40">
        <f t="shared" si="30"/>
        <v>0</v>
      </c>
      <c r="AW39" s="40">
        <f t="shared" si="30"/>
        <v>0.22219999999999998</v>
      </c>
      <c r="AX39" s="40">
        <f t="shared" si="30"/>
        <v>7.4099999999999999E-2</v>
      </c>
      <c r="AY39" s="40">
        <f t="shared" si="30"/>
        <v>0.22219999999999998</v>
      </c>
      <c r="AZ39" s="40">
        <f t="shared" si="30"/>
        <v>0</v>
      </c>
      <c r="BA39" s="40">
        <f t="shared" si="30"/>
        <v>0</v>
      </c>
      <c r="BB39" s="40">
        <f t="shared" si="30"/>
        <v>7.4099999999999999E-2</v>
      </c>
      <c r="BC39" s="40">
        <f t="shared" si="30"/>
        <v>0.11109999999999999</v>
      </c>
      <c r="BD39" s="40">
        <f t="shared" si="30"/>
        <v>0.25929999999999997</v>
      </c>
      <c r="BE39" s="40">
        <f t="shared" si="30"/>
        <v>3.7000000000000005E-2</v>
      </c>
      <c r="BF39" s="40">
        <f t="shared" si="30"/>
        <v>0.14810000000000001</v>
      </c>
      <c r="BG39" s="40">
        <f t="shared" si="30"/>
        <v>0</v>
      </c>
      <c r="BH39" s="40">
        <f t="shared" si="30"/>
        <v>0</v>
      </c>
      <c r="BI39" s="40">
        <f t="shared" si="30"/>
        <v>0</v>
      </c>
      <c r="BJ39" s="40">
        <f t="shared" si="30"/>
        <v>0</v>
      </c>
      <c r="BK39" s="40">
        <f t="shared" si="30"/>
        <v>0.11109999999999999</v>
      </c>
      <c r="BL39" s="40">
        <f t="shared" si="30"/>
        <v>0</v>
      </c>
      <c r="BM39" s="40">
        <f t="shared" si="30"/>
        <v>7.4099999999999999E-2</v>
      </c>
      <c r="BN39" s="40">
        <f t="shared" si="30"/>
        <v>3.7000000000000005E-2</v>
      </c>
      <c r="BO39" s="40">
        <f t="shared" ref="BO39:CT39" si="31">ROUND(COUNTIFS(BO6:BO32, 0)*100/27,2)/100</f>
        <v>3.7000000000000005E-2</v>
      </c>
      <c r="BP39" s="40">
        <f t="shared" si="31"/>
        <v>0</v>
      </c>
      <c r="BQ39" s="40">
        <f t="shared" si="31"/>
        <v>0.11109999999999999</v>
      </c>
      <c r="BR39" s="40">
        <f t="shared" si="31"/>
        <v>7.4099999999999999E-2</v>
      </c>
      <c r="BS39" s="40">
        <f t="shared" si="31"/>
        <v>7.4099999999999999E-2</v>
      </c>
      <c r="BT39" s="40">
        <f t="shared" si="31"/>
        <v>0.29630000000000001</v>
      </c>
      <c r="BU39" s="40">
        <f t="shared" si="31"/>
        <v>0.1852</v>
      </c>
      <c r="BV39" s="40">
        <f t="shared" si="31"/>
        <v>0.25929999999999997</v>
      </c>
      <c r="BW39" s="40">
        <f t="shared" si="31"/>
        <v>0.11109999999999999</v>
      </c>
      <c r="BX39" s="40">
        <f t="shared" si="31"/>
        <v>0.25929999999999997</v>
      </c>
      <c r="BY39" s="40">
        <f t="shared" si="31"/>
        <v>0.14810000000000001</v>
      </c>
      <c r="BZ39" s="40">
        <f t="shared" si="31"/>
        <v>0.14810000000000001</v>
      </c>
      <c r="CA39" s="40">
        <f t="shared" si="31"/>
        <v>7.4099999999999999E-2</v>
      </c>
      <c r="CB39" s="40">
        <f t="shared" si="31"/>
        <v>0.11109999999999999</v>
      </c>
      <c r="CC39" s="40">
        <f t="shared" si="31"/>
        <v>0.33329999999999999</v>
      </c>
      <c r="CD39" s="40">
        <f t="shared" si="31"/>
        <v>0.51849999999999996</v>
      </c>
      <c r="CE39" s="40">
        <f t="shared" si="31"/>
        <v>0.55559999999999998</v>
      </c>
      <c r="CF39" s="40">
        <f t="shared" si="31"/>
        <v>7.4099999999999999E-2</v>
      </c>
      <c r="CG39" s="40">
        <f t="shared" si="31"/>
        <v>7.4099999999999999E-2</v>
      </c>
      <c r="CH39" s="40">
        <f t="shared" si="31"/>
        <v>7.4099999999999999E-2</v>
      </c>
      <c r="CI39" s="40">
        <f t="shared" si="31"/>
        <v>3.7000000000000005E-2</v>
      </c>
      <c r="CJ39" s="40">
        <f t="shared" si="31"/>
        <v>3.7000000000000005E-2</v>
      </c>
      <c r="CK39" s="40">
        <f t="shared" si="31"/>
        <v>0.14810000000000001</v>
      </c>
      <c r="CL39" s="40">
        <f t="shared" si="31"/>
        <v>0.1852</v>
      </c>
      <c r="CM39" s="40">
        <f t="shared" si="31"/>
        <v>0.22219999999999998</v>
      </c>
      <c r="CN39" s="40">
        <f t="shared" si="31"/>
        <v>3.7000000000000005E-2</v>
      </c>
      <c r="CO39" s="40">
        <f t="shared" si="31"/>
        <v>0.14810000000000001</v>
      </c>
      <c r="CP39" s="40">
        <f t="shared" si="31"/>
        <v>0.11109999999999999</v>
      </c>
      <c r="CQ39" s="40">
        <f t="shared" si="31"/>
        <v>0</v>
      </c>
      <c r="CR39" s="40">
        <f t="shared" si="31"/>
        <v>0.1852</v>
      </c>
      <c r="CS39" s="40">
        <f t="shared" si="31"/>
        <v>0.25929999999999997</v>
      </c>
      <c r="CT39" s="40">
        <f t="shared" si="31"/>
        <v>0.22219999999999998</v>
      </c>
      <c r="CU39" s="40">
        <f t="shared" ref="CU39:DF39" si="32">ROUND(COUNTIFS(CU6:CU32, 0)*100/27,2)/100</f>
        <v>0.14810000000000001</v>
      </c>
      <c r="CV39" s="40">
        <f t="shared" si="32"/>
        <v>0.51849999999999996</v>
      </c>
      <c r="CW39" s="40">
        <f t="shared" si="32"/>
        <v>0.22219999999999998</v>
      </c>
      <c r="CX39" s="40">
        <f t="shared" si="32"/>
        <v>0.22219999999999998</v>
      </c>
      <c r="CY39" s="40">
        <f t="shared" si="32"/>
        <v>0.40740000000000004</v>
      </c>
      <c r="CZ39" s="40">
        <f t="shared" si="32"/>
        <v>0.1852</v>
      </c>
      <c r="DA39" s="40">
        <f t="shared" si="32"/>
        <v>0.33329999999999999</v>
      </c>
      <c r="DB39" s="40">
        <f t="shared" si="32"/>
        <v>0.14810000000000001</v>
      </c>
      <c r="DC39" s="40">
        <f t="shared" si="32"/>
        <v>0.29630000000000001</v>
      </c>
      <c r="DD39" s="40">
        <f t="shared" si="32"/>
        <v>7.4099999999999999E-2</v>
      </c>
      <c r="DE39" s="40">
        <f t="shared" si="32"/>
        <v>3.7000000000000005E-2</v>
      </c>
      <c r="DF39" s="40">
        <f t="shared" si="32"/>
        <v>0.11109999999999999</v>
      </c>
    </row>
  </sheetData>
  <sheetProtection formatCells="0" formatColumns="0" formatRows="0" insertColumns="0" insertRows="0" insertHyperlinks="0" deleteColumns="0" deleteRows="0" sort="0" autoFilter="0" pivotTables="0"/>
  <autoFilter ref="A5:DP32">
    <sortState ref="A6:DP32">
      <sortCondition descending="1" ref="DK5"/>
    </sortState>
  </autoFilter>
  <mergeCells count="38">
    <mergeCell ref="C1:CI1"/>
    <mergeCell ref="A1:B1"/>
    <mergeCell ref="A2:B2"/>
    <mergeCell ref="A3:B3"/>
    <mergeCell ref="CJ1:CM1"/>
    <mergeCell ref="CO1:CP1"/>
    <mergeCell ref="CS1:CT2"/>
    <mergeCell ref="CU1:DC1"/>
    <mergeCell ref="S2:U2"/>
    <mergeCell ref="AF2:AH2"/>
    <mergeCell ref="AI2:AL2"/>
    <mergeCell ref="AM2:AO2"/>
    <mergeCell ref="AQ2:AS2"/>
    <mergeCell ref="BS2:BX2"/>
    <mergeCell ref="BY2:BZ2"/>
    <mergeCell ref="CA2:CB2"/>
    <mergeCell ref="CC2:CE2"/>
    <mergeCell ref="CF2:CI2"/>
    <mergeCell ref="CJ2"/>
    <mergeCell ref="CK2:CL2"/>
    <mergeCell ref="CM2"/>
    <mergeCell ref="CU2:CV2"/>
    <mergeCell ref="CX2:CY2"/>
    <mergeCell ref="CZ2:DA2"/>
    <mergeCell ref="C2:K2"/>
    <mergeCell ref="L2:R2"/>
    <mergeCell ref="V2:AE2"/>
    <mergeCell ref="AT2:BE2"/>
    <mergeCell ref="BG2:BR2"/>
    <mergeCell ref="DM3:DM4"/>
    <mergeCell ref="DP3:DP4"/>
    <mergeCell ref="DO3:DO4"/>
    <mergeCell ref="DN3:DN4"/>
    <mergeCell ref="DH3:DH4"/>
    <mergeCell ref="DI3:DI4"/>
    <mergeCell ref="DJ3:DJ4"/>
    <mergeCell ref="DK3:DK4"/>
    <mergeCell ref="DL3:DL4"/>
  </mergeCells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zoomScale="80" zoomScaleNormal="80" workbookViewId="0">
      <pane xSplit="2" ySplit="4" topLeftCell="C5" activePane="bottomRight" state="frozen"/>
      <selection pane="topRight"/>
      <selection pane="bottomLeft"/>
      <selection pane="bottomRight" activeCell="E6" sqref="E6:F32"/>
    </sheetView>
  </sheetViews>
  <sheetFormatPr defaultRowHeight="15.75" x14ac:dyDescent="0.25"/>
  <cols>
    <col min="1" max="1" width="18" style="1" customWidth="1"/>
    <col min="2" max="2" width="30" style="1" customWidth="1"/>
    <col min="3" max="3" width="5.6640625" style="1" customWidth="1"/>
    <col min="4" max="4" width="8.109375" style="1" customWidth="1"/>
    <col min="5" max="5" width="5.33203125" style="1" customWidth="1"/>
    <col min="6" max="6" width="9" style="1" customWidth="1"/>
    <col min="7" max="7" width="5.44140625" style="1" customWidth="1"/>
    <col min="8" max="8" width="7.88671875" style="1" customWidth="1"/>
    <col min="9" max="9" width="6.21875" style="1" customWidth="1"/>
    <col min="10" max="10" width="7.88671875" style="1" customWidth="1"/>
    <col min="11" max="11" width="5.44140625" style="1" customWidth="1"/>
    <col min="12" max="16384" width="8.88671875" style="1"/>
  </cols>
  <sheetData>
    <row r="1" spans="1:11" s="8" customFormat="1" ht="36" customHeight="1" x14ac:dyDescent="0.25">
      <c r="A1" s="59" t="s">
        <v>0</v>
      </c>
      <c r="B1" s="59"/>
      <c r="C1" s="7"/>
      <c r="D1" s="7"/>
      <c r="E1" s="7"/>
      <c r="F1" s="7"/>
      <c r="G1" s="7"/>
      <c r="H1" s="7"/>
      <c r="I1" s="7"/>
      <c r="J1" s="7"/>
      <c r="K1" s="7"/>
    </row>
    <row r="2" spans="1:11" s="8" customFormat="1" ht="66" customHeight="1" x14ac:dyDescent="0.25">
      <c r="A2" s="59" t="s">
        <v>12</v>
      </c>
      <c r="B2" s="59"/>
      <c r="C2" s="7"/>
      <c r="D2" s="7"/>
      <c r="E2" s="7"/>
      <c r="F2" s="7"/>
      <c r="G2" s="7"/>
      <c r="H2" s="7"/>
      <c r="I2" s="7"/>
      <c r="J2" s="7"/>
      <c r="K2" s="7"/>
    </row>
    <row r="3" spans="1:11" s="8" customFormat="1" ht="215.25" customHeight="1" x14ac:dyDescent="0.25">
      <c r="A3" s="59" t="s">
        <v>39</v>
      </c>
      <c r="B3" s="59"/>
      <c r="C3" s="57" t="s">
        <v>150</v>
      </c>
      <c r="D3" s="57" t="s">
        <v>151</v>
      </c>
      <c r="E3" s="58" t="s">
        <v>152</v>
      </c>
      <c r="F3" s="58" t="s">
        <v>153</v>
      </c>
      <c r="G3" s="54" t="s">
        <v>154</v>
      </c>
      <c r="H3" s="54" t="s">
        <v>155</v>
      </c>
      <c r="I3" s="56" t="s">
        <v>156</v>
      </c>
      <c r="J3" s="56" t="s">
        <v>157</v>
      </c>
      <c r="K3" s="55" t="s">
        <v>158</v>
      </c>
    </row>
    <row r="4" spans="1:11" x14ac:dyDescent="0.25">
      <c r="A4" s="3" t="s">
        <v>148</v>
      </c>
      <c r="B4" s="3" t="s">
        <v>149</v>
      </c>
      <c r="C4" s="57"/>
      <c r="D4" s="57"/>
      <c r="E4" s="58"/>
      <c r="F4" s="58"/>
      <c r="G4" s="54"/>
      <c r="H4" s="54"/>
      <c r="I4" s="56"/>
      <c r="J4" s="56"/>
      <c r="K4" s="55"/>
    </row>
    <row r="5" spans="1:11" s="5" customFormat="1" x14ac:dyDescent="0.25">
      <c r="A5" s="4"/>
      <c r="B5" s="4"/>
      <c r="C5" s="10"/>
      <c r="D5" s="10"/>
      <c r="E5" s="10"/>
      <c r="F5" s="10"/>
      <c r="G5" s="10"/>
      <c r="H5" s="10"/>
      <c r="I5" s="10"/>
      <c r="J5" s="10"/>
      <c r="K5" s="10"/>
    </row>
    <row r="6" spans="1:11" x14ac:dyDescent="0.25">
      <c r="A6" s="33" t="s">
        <v>159</v>
      </c>
      <c r="B6" s="33" t="s">
        <v>167</v>
      </c>
      <c r="C6" s="15">
        <v>216</v>
      </c>
      <c r="D6" s="16">
        <v>1</v>
      </c>
      <c r="E6" s="17">
        <v>108</v>
      </c>
      <c r="F6" s="18">
        <v>1</v>
      </c>
      <c r="G6" s="19">
        <v>0</v>
      </c>
      <c r="H6" s="20">
        <v>0</v>
      </c>
      <c r="I6" s="21">
        <v>0</v>
      </c>
      <c r="J6" s="22">
        <v>0</v>
      </c>
      <c r="K6" s="23">
        <v>108</v>
      </c>
    </row>
    <row r="7" spans="1:11" x14ac:dyDescent="0.25">
      <c r="A7" s="2" t="s">
        <v>159</v>
      </c>
      <c r="B7" s="2" t="s">
        <v>160</v>
      </c>
      <c r="C7" s="24">
        <v>213</v>
      </c>
      <c r="D7" s="25">
        <v>0.98609999999999998</v>
      </c>
      <c r="E7" s="26">
        <v>106</v>
      </c>
      <c r="F7" s="27">
        <v>0.98150000000000004</v>
      </c>
      <c r="G7" s="28">
        <v>1</v>
      </c>
      <c r="H7" s="29">
        <v>9.300000000000001E-3</v>
      </c>
      <c r="I7" s="30">
        <v>1</v>
      </c>
      <c r="J7" s="31">
        <v>9.300000000000001E-3</v>
      </c>
      <c r="K7" s="32">
        <v>108</v>
      </c>
    </row>
    <row r="8" spans="1:11" x14ac:dyDescent="0.25">
      <c r="A8" s="33" t="s">
        <v>165</v>
      </c>
      <c r="B8" s="33" t="s">
        <v>176</v>
      </c>
      <c r="C8" s="24">
        <v>210</v>
      </c>
      <c r="D8" s="25">
        <v>0.97219999999999995</v>
      </c>
      <c r="E8" s="26">
        <v>105</v>
      </c>
      <c r="F8" s="27">
        <v>0.97219999999999995</v>
      </c>
      <c r="G8" s="28">
        <v>0</v>
      </c>
      <c r="H8" s="29">
        <v>0</v>
      </c>
      <c r="I8" s="30">
        <v>3</v>
      </c>
      <c r="J8" s="31">
        <v>2.7799999999999998E-2</v>
      </c>
      <c r="K8" s="32">
        <v>108</v>
      </c>
    </row>
    <row r="9" spans="1:11" x14ac:dyDescent="0.25">
      <c r="A9" s="2" t="s">
        <v>159</v>
      </c>
      <c r="B9" s="2" t="s">
        <v>186</v>
      </c>
      <c r="C9" s="24">
        <v>210</v>
      </c>
      <c r="D9" s="25">
        <v>0.97219999999999995</v>
      </c>
      <c r="E9" s="26">
        <v>104</v>
      </c>
      <c r="F9" s="27">
        <v>0.96299999999999997</v>
      </c>
      <c r="G9" s="28">
        <v>2</v>
      </c>
      <c r="H9" s="29">
        <v>1.8500000000000003E-2</v>
      </c>
      <c r="I9" s="30">
        <v>2</v>
      </c>
      <c r="J9" s="31">
        <v>1.8500000000000003E-2</v>
      </c>
      <c r="K9" s="32">
        <v>108</v>
      </c>
    </row>
    <row r="10" spans="1:11" x14ac:dyDescent="0.25">
      <c r="A10" s="33" t="s">
        <v>159</v>
      </c>
      <c r="B10" s="33" t="s">
        <v>170</v>
      </c>
      <c r="C10" s="24">
        <v>208</v>
      </c>
      <c r="D10" s="25">
        <v>0.96299999999999997</v>
      </c>
      <c r="E10" s="26">
        <v>103</v>
      </c>
      <c r="F10" s="27">
        <v>0.95369999999999999</v>
      </c>
      <c r="G10" s="28">
        <v>2</v>
      </c>
      <c r="H10" s="29">
        <v>1.8500000000000003E-2</v>
      </c>
      <c r="I10" s="30">
        <v>3</v>
      </c>
      <c r="J10" s="31">
        <v>2.7799999999999998E-2</v>
      </c>
      <c r="K10" s="32">
        <v>108</v>
      </c>
    </row>
    <row r="11" spans="1:11" x14ac:dyDescent="0.25">
      <c r="A11" s="2" t="s">
        <v>165</v>
      </c>
      <c r="B11" s="2" t="s">
        <v>175</v>
      </c>
      <c r="C11" s="24">
        <v>202</v>
      </c>
      <c r="D11" s="25">
        <v>0.93519999999999992</v>
      </c>
      <c r="E11" s="26">
        <v>100</v>
      </c>
      <c r="F11" s="27">
        <v>0.92590000000000006</v>
      </c>
      <c r="G11" s="28">
        <v>2</v>
      </c>
      <c r="H11" s="29">
        <v>1.8500000000000003E-2</v>
      </c>
      <c r="I11" s="30">
        <v>6</v>
      </c>
      <c r="J11" s="31">
        <v>5.5599999999999997E-2</v>
      </c>
      <c r="K11" s="32">
        <v>108</v>
      </c>
    </row>
    <row r="12" spans="1:11" x14ac:dyDescent="0.25">
      <c r="A12" s="33" t="s">
        <v>161</v>
      </c>
      <c r="B12" s="33" t="s">
        <v>162</v>
      </c>
      <c r="C12" s="24">
        <v>201</v>
      </c>
      <c r="D12" s="25">
        <v>0.93059999999999998</v>
      </c>
      <c r="E12" s="26">
        <v>99</v>
      </c>
      <c r="F12" s="27">
        <v>0.91670000000000007</v>
      </c>
      <c r="G12" s="28">
        <v>3</v>
      </c>
      <c r="H12" s="29">
        <v>2.7799999999999998E-2</v>
      </c>
      <c r="I12" s="30">
        <v>6</v>
      </c>
      <c r="J12" s="31">
        <v>5.5599999999999997E-2</v>
      </c>
      <c r="K12" s="32">
        <v>108</v>
      </c>
    </row>
    <row r="13" spans="1:11" x14ac:dyDescent="0.25">
      <c r="A13" s="2" t="s">
        <v>165</v>
      </c>
      <c r="B13" s="2" t="s">
        <v>172</v>
      </c>
      <c r="C13" s="24">
        <v>201</v>
      </c>
      <c r="D13" s="25">
        <v>0.93059999999999998</v>
      </c>
      <c r="E13" s="26">
        <v>98</v>
      </c>
      <c r="F13" s="27">
        <v>0.90739999999999998</v>
      </c>
      <c r="G13" s="28">
        <v>5</v>
      </c>
      <c r="H13" s="29">
        <v>4.6300000000000001E-2</v>
      </c>
      <c r="I13" s="30">
        <v>5</v>
      </c>
      <c r="J13" s="31">
        <v>4.6300000000000001E-2</v>
      </c>
      <c r="K13" s="32">
        <v>108</v>
      </c>
    </row>
    <row r="14" spans="1:11" x14ac:dyDescent="0.25">
      <c r="A14" s="33" t="s">
        <v>165</v>
      </c>
      <c r="B14" s="33" t="s">
        <v>177</v>
      </c>
      <c r="C14" s="24">
        <v>199</v>
      </c>
      <c r="D14" s="25">
        <v>0.92130000000000001</v>
      </c>
      <c r="E14" s="26">
        <v>98</v>
      </c>
      <c r="F14" s="27">
        <v>0.90739999999999998</v>
      </c>
      <c r="G14" s="28">
        <v>3</v>
      </c>
      <c r="H14" s="29">
        <v>2.7799999999999998E-2</v>
      </c>
      <c r="I14" s="30">
        <v>7</v>
      </c>
      <c r="J14" s="31">
        <v>6.480000000000001E-2</v>
      </c>
      <c r="K14" s="32">
        <v>108</v>
      </c>
    </row>
    <row r="15" spans="1:11" x14ac:dyDescent="0.25">
      <c r="A15" s="2" t="s">
        <v>165</v>
      </c>
      <c r="B15" s="2" t="s">
        <v>190</v>
      </c>
      <c r="C15" s="24">
        <v>198</v>
      </c>
      <c r="D15" s="25">
        <v>0.91670000000000007</v>
      </c>
      <c r="E15" s="26">
        <v>96</v>
      </c>
      <c r="F15" s="27">
        <v>0.88890000000000002</v>
      </c>
      <c r="G15" s="28">
        <v>6</v>
      </c>
      <c r="H15" s="29">
        <v>5.5599999999999997E-2</v>
      </c>
      <c r="I15" s="30">
        <v>6</v>
      </c>
      <c r="J15" s="31">
        <v>5.5599999999999997E-2</v>
      </c>
      <c r="K15" s="32">
        <v>108</v>
      </c>
    </row>
    <row r="16" spans="1:11" x14ac:dyDescent="0.25">
      <c r="A16" s="33" t="s">
        <v>163</v>
      </c>
      <c r="B16" s="33" t="s">
        <v>171</v>
      </c>
      <c r="C16" s="24">
        <v>196</v>
      </c>
      <c r="D16" s="25">
        <v>0.90739999999999998</v>
      </c>
      <c r="E16" s="26">
        <v>95</v>
      </c>
      <c r="F16" s="27">
        <v>0.87959999999999994</v>
      </c>
      <c r="G16" s="28">
        <v>6</v>
      </c>
      <c r="H16" s="29">
        <v>5.5599999999999997E-2</v>
      </c>
      <c r="I16" s="30">
        <v>7</v>
      </c>
      <c r="J16" s="31">
        <v>6.480000000000001E-2</v>
      </c>
      <c r="K16" s="32">
        <v>108</v>
      </c>
    </row>
    <row r="17" spans="1:11" x14ac:dyDescent="0.25">
      <c r="A17" s="2" t="s">
        <v>159</v>
      </c>
      <c r="B17" s="2" t="s">
        <v>184</v>
      </c>
      <c r="C17" s="24">
        <v>196</v>
      </c>
      <c r="D17" s="25">
        <v>0.90739999999999998</v>
      </c>
      <c r="E17" s="26">
        <v>95</v>
      </c>
      <c r="F17" s="27">
        <v>0.87959999999999994</v>
      </c>
      <c r="G17" s="28">
        <v>6</v>
      </c>
      <c r="H17" s="29">
        <v>5.5599999999999997E-2</v>
      </c>
      <c r="I17" s="30">
        <v>7</v>
      </c>
      <c r="J17" s="31">
        <v>6.480000000000001E-2</v>
      </c>
      <c r="K17" s="32">
        <v>108</v>
      </c>
    </row>
    <row r="18" spans="1:11" x14ac:dyDescent="0.25">
      <c r="A18" s="33" t="s">
        <v>165</v>
      </c>
      <c r="B18" s="33" t="s">
        <v>166</v>
      </c>
      <c r="C18" s="24">
        <v>195</v>
      </c>
      <c r="D18" s="25">
        <v>0.90280000000000005</v>
      </c>
      <c r="E18" s="26">
        <v>94</v>
      </c>
      <c r="F18" s="27">
        <v>0.87040000000000006</v>
      </c>
      <c r="G18" s="28">
        <v>7</v>
      </c>
      <c r="H18" s="29">
        <v>6.480000000000001E-2</v>
      </c>
      <c r="I18" s="30">
        <v>7</v>
      </c>
      <c r="J18" s="31">
        <v>6.480000000000001E-2</v>
      </c>
      <c r="K18" s="32">
        <v>108</v>
      </c>
    </row>
    <row r="19" spans="1:11" x14ac:dyDescent="0.25">
      <c r="A19" s="2" t="s">
        <v>159</v>
      </c>
      <c r="B19" s="2" t="s">
        <v>185</v>
      </c>
      <c r="C19" s="24">
        <v>188</v>
      </c>
      <c r="D19" s="25">
        <v>0.87040000000000006</v>
      </c>
      <c r="E19" s="26">
        <v>92</v>
      </c>
      <c r="F19" s="27">
        <v>0.85189999999999999</v>
      </c>
      <c r="G19" s="28">
        <v>4</v>
      </c>
      <c r="H19" s="29">
        <v>3.7000000000000005E-2</v>
      </c>
      <c r="I19" s="30">
        <v>12</v>
      </c>
      <c r="J19" s="31">
        <v>0.11109999999999999</v>
      </c>
      <c r="K19" s="32">
        <v>108</v>
      </c>
    </row>
    <row r="20" spans="1:11" x14ac:dyDescent="0.25">
      <c r="A20" s="33" t="s">
        <v>163</v>
      </c>
      <c r="B20" s="33" t="s">
        <v>181</v>
      </c>
      <c r="C20" s="24">
        <v>197</v>
      </c>
      <c r="D20" s="25">
        <v>0.91200000000000003</v>
      </c>
      <c r="E20" s="26">
        <v>91</v>
      </c>
      <c r="F20" s="27">
        <v>0.84260000000000002</v>
      </c>
      <c r="G20" s="28">
        <v>15</v>
      </c>
      <c r="H20" s="29">
        <v>0.1389</v>
      </c>
      <c r="I20" s="30">
        <v>2</v>
      </c>
      <c r="J20" s="31">
        <v>1.8500000000000003E-2</v>
      </c>
      <c r="K20" s="32">
        <v>108</v>
      </c>
    </row>
    <row r="21" spans="1:11" x14ac:dyDescent="0.25">
      <c r="A21" s="2" t="s">
        <v>159</v>
      </c>
      <c r="B21" s="2" t="s">
        <v>189</v>
      </c>
      <c r="C21" s="24">
        <v>187</v>
      </c>
      <c r="D21" s="25">
        <v>0.86569999999999991</v>
      </c>
      <c r="E21" s="26">
        <v>89</v>
      </c>
      <c r="F21" s="27">
        <v>0.82409999999999994</v>
      </c>
      <c r="G21" s="28">
        <v>9</v>
      </c>
      <c r="H21" s="29">
        <v>8.3299999999999999E-2</v>
      </c>
      <c r="I21" s="30">
        <v>10</v>
      </c>
      <c r="J21" s="31">
        <v>9.2600000000000002E-2</v>
      </c>
      <c r="K21" s="32">
        <v>108</v>
      </c>
    </row>
    <row r="22" spans="1:11" x14ac:dyDescent="0.25">
      <c r="A22" s="33" t="s">
        <v>159</v>
      </c>
      <c r="B22" s="33" t="s">
        <v>182</v>
      </c>
      <c r="C22" s="24">
        <v>180</v>
      </c>
      <c r="D22" s="25">
        <v>0.83329999999999993</v>
      </c>
      <c r="E22" s="26">
        <v>86</v>
      </c>
      <c r="F22" s="27">
        <v>0.79630000000000001</v>
      </c>
      <c r="G22" s="28">
        <v>8</v>
      </c>
      <c r="H22" s="29">
        <v>7.4099999999999999E-2</v>
      </c>
      <c r="I22" s="30">
        <v>14</v>
      </c>
      <c r="J22" s="31">
        <v>0.12960000000000002</v>
      </c>
      <c r="K22" s="32">
        <v>108</v>
      </c>
    </row>
    <row r="23" spans="1:11" x14ac:dyDescent="0.25">
      <c r="A23" s="2" t="s">
        <v>159</v>
      </c>
      <c r="B23" s="2" t="s">
        <v>183</v>
      </c>
      <c r="C23" s="24">
        <v>180</v>
      </c>
      <c r="D23" s="25">
        <v>0.83329999999999993</v>
      </c>
      <c r="E23" s="26">
        <v>85</v>
      </c>
      <c r="F23" s="27">
        <v>0.78700000000000003</v>
      </c>
      <c r="G23" s="28">
        <v>10</v>
      </c>
      <c r="H23" s="29">
        <v>9.2600000000000002E-2</v>
      </c>
      <c r="I23" s="30">
        <v>13</v>
      </c>
      <c r="J23" s="31">
        <v>0.12039999999999999</v>
      </c>
      <c r="K23" s="32">
        <v>108</v>
      </c>
    </row>
    <row r="24" spans="1:11" x14ac:dyDescent="0.25">
      <c r="A24" s="33" t="s">
        <v>173</v>
      </c>
      <c r="B24" s="33" t="s">
        <v>174</v>
      </c>
      <c r="C24" s="24">
        <v>177</v>
      </c>
      <c r="D24" s="25">
        <v>0.81940000000000002</v>
      </c>
      <c r="E24" s="26">
        <v>83</v>
      </c>
      <c r="F24" s="27">
        <v>0.76849999999999996</v>
      </c>
      <c r="G24" s="28">
        <v>11</v>
      </c>
      <c r="H24" s="29">
        <v>0.10189999999999999</v>
      </c>
      <c r="I24" s="30">
        <v>14</v>
      </c>
      <c r="J24" s="31">
        <v>0.12960000000000002</v>
      </c>
      <c r="K24" s="32">
        <v>108</v>
      </c>
    </row>
    <row r="25" spans="1:11" x14ac:dyDescent="0.25">
      <c r="A25" s="2" t="s">
        <v>159</v>
      </c>
      <c r="B25" s="2" t="s">
        <v>187</v>
      </c>
      <c r="C25" s="24">
        <v>178</v>
      </c>
      <c r="D25" s="25">
        <v>0.82409999999999994</v>
      </c>
      <c r="E25" s="26">
        <v>82</v>
      </c>
      <c r="F25" s="27">
        <v>0.75930000000000009</v>
      </c>
      <c r="G25" s="28">
        <v>14</v>
      </c>
      <c r="H25" s="29">
        <v>0.12960000000000002</v>
      </c>
      <c r="I25" s="30">
        <v>12</v>
      </c>
      <c r="J25" s="31">
        <v>0.11109999999999999</v>
      </c>
      <c r="K25" s="32">
        <v>108</v>
      </c>
    </row>
    <row r="26" spans="1:11" x14ac:dyDescent="0.25">
      <c r="A26" s="33" t="s">
        <v>163</v>
      </c>
      <c r="B26" s="33" t="s">
        <v>169</v>
      </c>
      <c r="C26" s="24">
        <v>170</v>
      </c>
      <c r="D26" s="25">
        <v>0.78700000000000003</v>
      </c>
      <c r="E26" s="26">
        <v>80</v>
      </c>
      <c r="F26" s="27">
        <v>0.74069999999999991</v>
      </c>
      <c r="G26" s="28">
        <v>10</v>
      </c>
      <c r="H26" s="29">
        <v>9.2600000000000002E-2</v>
      </c>
      <c r="I26" s="30">
        <v>18</v>
      </c>
      <c r="J26" s="31">
        <v>0.16670000000000001</v>
      </c>
      <c r="K26" s="32">
        <v>108</v>
      </c>
    </row>
    <row r="27" spans="1:11" x14ac:dyDescent="0.25">
      <c r="A27" s="2" t="s">
        <v>163</v>
      </c>
      <c r="B27" s="2" t="s">
        <v>168</v>
      </c>
      <c r="C27" s="24">
        <v>148</v>
      </c>
      <c r="D27" s="25">
        <v>0.68519999999999992</v>
      </c>
      <c r="E27" s="26">
        <v>68</v>
      </c>
      <c r="F27" s="27">
        <v>0.62960000000000005</v>
      </c>
      <c r="G27" s="28">
        <v>12</v>
      </c>
      <c r="H27" s="29">
        <v>0.11109999999999999</v>
      </c>
      <c r="I27" s="30">
        <v>28</v>
      </c>
      <c r="J27" s="31">
        <v>0.25929999999999997</v>
      </c>
      <c r="K27" s="32">
        <v>108</v>
      </c>
    </row>
    <row r="28" spans="1:11" x14ac:dyDescent="0.25">
      <c r="A28" s="33" t="s">
        <v>159</v>
      </c>
      <c r="B28" s="33" t="s">
        <v>188</v>
      </c>
      <c r="C28" s="24">
        <v>143</v>
      </c>
      <c r="D28" s="25">
        <v>0.66200000000000003</v>
      </c>
      <c r="E28" s="26">
        <v>63</v>
      </c>
      <c r="F28" s="27">
        <v>0.58329999999999993</v>
      </c>
      <c r="G28" s="28">
        <v>17</v>
      </c>
      <c r="H28" s="29">
        <v>0.15740000000000001</v>
      </c>
      <c r="I28" s="30">
        <v>28</v>
      </c>
      <c r="J28" s="31">
        <v>0.25929999999999997</v>
      </c>
      <c r="K28" s="32">
        <v>108</v>
      </c>
    </row>
    <row r="29" spans="1:11" x14ac:dyDescent="0.25">
      <c r="A29" s="2" t="s">
        <v>163</v>
      </c>
      <c r="B29" s="2" t="s">
        <v>178</v>
      </c>
      <c r="C29" s="24">
        <v>135</v>
      </c>
      <c r="D29" s="25">
        <v>0.625</v>
      </c>
      <c r="E29" s="26">
        <v>62</v>
      </c>
      <c r="F29" s="27">
        <v>0.57409999999999994</v>
      </c>
      <c r="G29" s="28">
        <v>11</v>
      </c>
      <c r="H29" s="29">
        <v>0.10189999999999999</v>
      </c>
      <c r="I29" s="30">
        <v>35</v>
      </c>
      <c r="J29" s="31">
        <v>0.32409999999999994</v>
      </c>
      <c r="K29" s="32">
        <v>108</v>
      </c>
    </row>
    <row r="30" spans="1:11" x14ac:dyDescent="0.25">
      <c r="A30" s="33" t="s">
        <v>159</v>
      </c>
      <c r="B30" s="33" t="s">
        <v>180</v>
      </c>
      <c r="C30" s="24">
        <v>127</v>
      </c>
      <c r="D30" s="25">
        <v>0.58799999999999997</v>
      </c>
      <c r="E30" s="26">
        <v>61</v>
      </c>
      <c r="F30" s="27">
        <v>0.56479999999999997</v>
      </c>
      <c r="G30" s="28">
        <v>5</v>
      </c>
      <c r="H30" s="29">
        <v>4.6300000000000001E-2</v>
      </c>
      <c r="I30" s="30">
        <v>42</v>
      </c>
      <c r="J30" s="31">
        <v>0.38890000000000002</v>
      </c>
      <c r="K30" s="32">
        <v>108</v>
      </c>
    </row>
    <row r="31" spans="1:11" x14ac:dyDescent="0.25">
      <c r="A31" s="2" t="s">
        <v>163</v>
      </c>
      <c r="B31" s="2" t="s">
        <v>164</v>
      </c>
      <c r="C31" s="24">
        <v>143</v>
      </c>
      <c r="D31" s="25">
        <v>0.66200000000000003</v>
      </c>
      <c r="E31" s="26">
        <v>58</v>
      </c>
      <c r="F31" s="27">
        <v>0.53700000000000003</v>
      </c>
      <c r="G31" s="28">
        <v>27</v>
      </c>
      <c r="H31" s="29">
        <v>0.25</v>
      </c>
      <c r="I31" s="30">
        <v>23</v>
      </c>
      <c r="J31" s="31">
        <v>0.21299999999999999</v>
      </c>
      <c r="K31" s="32">
        <v>108</v>
      </c>
    </row>
    <row r="32" spans="1:11" x14ac:dyDescent="0.25">
      <c r="A32" s="33" t="s">
        <v>163</v>
      </c>
      <c r="B32" s="33" t="s">
        <v>179</v>
      </c>
      <c r="C32" s="24">
        <v>127</v>
      </c>
      <c r="D32" s="25">
        <v>0.58799999999999997</v>
      </c>
      <c r="E32" s="26">
        <v>56</v>
      </c>
      <c r="F32" s="27">
        <v>0.51849999999999996</v>
      </c>
      <c r="G32" s="28">
        <v>15</v>
      </c>
      <c r="H32" s="29">
        <v>0.1389</v>
      </c>
      <c r="I32" s="30">
        <v>37</v>
      </c>
      <c r="J32" s="31">
        <v>0.34259999999999996</v>
      </c>
      <c r="K32" s="32">
        <v>108</v>
      </c>
    </row>
    <row r="33" spans="2:11" x14ac:dyDescent="0.25">
      <c r="B33" s="36"/>
      <c r="C33" s="8"/>
      <c r="D33" s="8"/>
      <c r="E33" s="8"/>
      <c r="F33" s="8"/>
      <c r="G33" s="8"/>
      <c r="H33" s="8"/>
      <c r="I33" s="8"/>
      <c r="J33" s="8"/>
      <c r="K33" s="8"/>
    </row>
    <row r="34" spans="2:11" ht="27.75" customHeight="1" x14ac:dyDescent="0.25">
      <c r="B34" s="37" t="s">
        <v>152</v>
      </c>
      <c r="C34" s="8"/>
      <c r="D34" s="8"/>
      <c r="E34" s="8"/>
      <c r="F34" s="12">
        <v>0.8082990397805212</v>
      </c>
      <c r="G34" s="11"/>
      <c r="H34" s="43">
        <v>7.1999999999999995E-2</v>
      </c>
      <c r="I34" s="11"/>
      <c r="J34" s="14">
        <v>0.11899999999999999</v>
      </c>
      <c r="K34" s="8"/>
    </row>
    <row r="35" spans="2:11" ht="27.75" customHeight="1" x14ac:dyDescent="0.25">
      <c r="B35" s="37" t="s">
        <v>191</v>
      </c>
    </row>
    <row r="36" spans="2:11" ht="27.75" customHeight="1" x14ac:dyDescent="0.25">
      <c r="B36" s="34" t="s">
        <v>154</v>
      </c>
    </row>
    <row r="37" spans="2:11" ht="27.75" customHeight="1" x14ac:dyDescent="0.25">
      <c r="B37" s="34" t="s">
        <v>192</v>
      </c>
    </row>
    <row r="38" spans="2:11" ht="27.75" customHeight="1" x14ac:dyDescent="0.25">
      <c r="B38" s="39" t="s">
        <v>193</v>
      </c>
    </row>
    <row r="39" spans="2:11" ht="27.75" customHeight="1" x14ac:dyDescent="0.25">
      <c r="B39" s="39" t="s">
        <v>194</v>
      </c>
    </row>
  </sheetData>
  <sheetProtection formatCells="0" formatColumns="0" formatRows="0" insertColumns="0" insertRows="0" insertHyperlinks="0" deleteColumns="0" deleteRows="0" sort="0" autoFilter="0" pivotTables="0"/>
  <autoFilter ref="A5:K5">
    <sortState ref="A6:DP32">
      <sortCondition descending="1" ref="F5"/>
    </sortState>
  </autoFilter>
  <mergeCells count="12">
    <mergeCell ref="K3:K4"/>
    <mergeCell ref="D3:D4"/>
    <mergeCell ref="E3:E4"/>
    <mergeCell ref="F3:F4"/>
    <mergeCell ref="G3:G4"/>
    <mergeCell ref="H3:H4"/>
    <mergeCell ref="I3:I4"/>
    <mergeCell ref="A3:B3"/>
    <mergeCell ref="C3:C4"/>
    <mergeCell ref="A1:B1"/>
    <mergeCell ref="A2:B2"/>
    <mergeCell ref="J3:J4"/>
  </mergeCells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zoomScaleNormal="100" workbookViewId="0">
      <selection activeCell="H3" sqref="H3"/>
    </sheetView>
  </sheetViews>
  <sheetFormatPr defaultRowHeight="15.75" x14ac:dyDescent="0.25"/>
  <cols>
    <col min="1" max="1" width="23.109375" style="5" customWidth="1"/>
    <col min="2" max="2" width="23" style="47" customWidth="1"/>
    <col min="3" max="3" width="37.5546875" style="47" customWidth="1"/>
    <col min="4" max="4" width="11.21875" style="5" customWidth="1"/>
    <col min="5" max="5" width="12.109375" style="5" customWidth="1"/>
    <col min="6" max="6" width="13.77734375" style="5" customWidth="1"/>
    <col min="7" max="7" width="13.5546875" style="5" customWidth="1"/>
    <col min="8" max="16384" width="8.88671875" style="5"/>
  </cols>
  <sheetData>
    <row r="1" spans="1:7" s="48" customFormat="1" ht="183.75" customHeight="1" x14ac:dyDescent="0.2">
      <c r="A1" s="42" t="s">
        <v>0</v>
      </c>
      <c r="B1" s="42" t="s">
        <v>12</v>
      </c>
      <c r="C1" s="42" t="s">
        <v>39</v>
      </c>
      <c r="D1" s="49" t="s">
        <v>195</v>
      </c>
      <c r="E1" s="49" t="s">
        <v>196</v>
      </c>
      <c r="F1" s="50" t="s">
        <v>197</v>
      </c>
      <c r="G1" s="50" t="s">
        <v>198</v>
      </c>
    </row>
    <row r="2" spans="1:7" x14ac:dyDescent="0.25">
      <c r="A2" s="42"/>
      <c r="B2" s="45"/>
      <c r="C2" s="45"/>
      <c r="D2" s="41"/>
      <c r="E2" s="41"/>
      <c r="F2" s="51"/>
      <c r="G2" s="51"/>
    </row>
    <row r="3" spans="1:7" ht="47.25" x14ac:dyDescent="0.25">
      <c r="A3" s="42" t="s">
        <v>1</v>
      </c>
      <c r="B3" s="45" t="s">
        <v>28</v>
      </c>
      <c r="C3" s="45" t="s">
        <v>120</v>
      </c>
      <c r="D3" s="37">
        <v>7</v>
      </c>
      <c r="E3" s="38">
        <v>0.25929999999999997</v>
      </c>
      <c r="F3" s="52">
        <f>27-D3</f>
        <v>20</v>
      </c>
      <c r="G3" s="53">
        <f>1-E3</f>
        <v>0.74070000000000003</v>
      </c>
    </row>
    <row r="4" spans="1:7" ht="47.25" x14ac:dyDescent="0.25">
      <c r="A4" s="42" t="s">
        <v>1</v>
      </c>
      <c r="B4" s="45" t="s">
        <v>25</v>
      </c>
      <c r="C4" s="45" t="s">
        <v>109</v>
      </c>
      <c r="D4" s="37">
        <v>9</v>
      </c>
      <c r="E4" s="38">
        <v>0.33329999999999999</v>
      </c>
      <c r="F4" s="52">
        <f t="shared" ref="F4:F67" si="0">27-D4</f>
        <v>18</v>
      </c>
      <c r="G4" s="53">
        <f t="shared" ref="G4:G67" si="1">1-E4</f>
        <v>0.66670000000000007</v>
      </c>
    </row>
    <row r="5" spans="1:7" ht="47.25" x14ac:dyDescent="0.25">
      <c r="A5" s="42" t="s">
        <v>1</v>
      </c>
      <c r="B5" s="45" t="s">
        <v>28</v>
      </c>
      <c r="C5" s="45" t="s">
        <v>119</v>
      </c>
      <c r="D5" s="37">
        <v>10</v>
      </c>
      <c r="E5" s="38">
        <v>0.37040000000000001</v>
      </c>
      <c r="F5" s="52">
        <f t="shared" si="0"/>
        <v>17</v>
      </c>
      <c r="G5" s="53">
        <f t="shared" si="1"/>
        <v>0.62959999999999994</v>
      </c>
    </row>
    <row r="6" spans="1:7" ht="63" x14ac:dyDescent="0.25">
      <c r="A6" s="42" t="s">
        <v>8</v>
      </c>
      <c r="B6" s="45" t="s">
        <v>33</v>
      </c>
      <c r="C6" s="45" t="s">
        <v>137</v>
      </c>
      <c r="D6" s="37">
        <v>12</v>
      </c>
      <c r="E6" s="38">
        <v>0.44439999999999996</v>
      </c>
      <c r="F6" s="52">
        <f t="shared" si="0"/>
        <v>15</v>
      </c>
      <c r="G6" s="53">
        <f t="shared" si="1"/>
        <v>0.55560000000000009</v>
      </c>
    </row>
    <row r="7" spans="1:7" ht="94.5" x14ac:dyDescent="0.25">
      <c r="A7" s="42" t="s">
        <v>1</v>
      </c>
      <c r="B7" s="45" t="s">
        <v>15</v>
      </c>
      <c r="C7" s="45" t="s">
        <v>58</v>
      </c>
      <c r="D7" s="37">
        <v>12</v>
      </c>
      <c r="E7" s="38">
        <v>0.44439999999999996</v>
      </c>
      <c r="F7" s="52">
        <f t="shared" si="0"/>
        <v>15</v>
      </c>
      <c r="G7" s="53">
        <f t="shared" si="1"/>
        <v>0.55560000000000009</v>
      </c>
    </row>
    <row r="8" spans="1:7" ht="47.25" x14ac:dyDescent="0.25">
      <c r="A8" s="42" t="s">
        <v>1</v>
      </c>
      <c r="B8" s="45" t="s">
        <v>22</v>
      </c>
      <c r="C8" s="45" t="s">
        <v>86</v>
      </c>
      <c r="D8" s="37">
        <v>12</v>
      </c>
      <c r="E8" s="38">
        <v>0.44439999999999996</v>
      </c>
      <c r="F8" s="52">
        <f t="shared" si="0"/>
        <v>15</v>
      </c>
      <c r="G8" s="53">
        <f t="shared" si="1"/>
        <v>0.55560000000000009</v>
      </c>
    </row>
    <row r="9" spans="1:7" ht="47.25" x14ac:dyDescent="0.25">
      <c r="A9" s="42" t="s">
        <v>1</v>
      </c>
      <c r="B9" s="45" t="s">
        <v>17</v>
      </c>
      <c r="C9" s="45" t="s">
        <v>71</v>
      </c>
      <c r="D9" s="37">
        <v>13</v>
      </c>
      <c r="E9" s="38">
        <v>0.48149999999999998</v>
      </c>
      <c r="F9" s="52">
        <f t="shared" si="0"/>
        <v>14</v>
      </c>
      <c r="G9" s="53">
        <f t="shared" si="1"/>
        <v>0.51849999999999996</v>
      </c>
    </row>
    <row r="10" spans="1:7" ht="47.25" x14ac:dyDescent="0.25">
      <c r="A10" s="42" t="s">
        <v>1</v>
      </c>
      <c r="B10" s="45" t="s">
        <v>17</v>
      </c>
      <c r="C10" s="45" t="s">
        <v>69</v>
      </c>
      <c r="D10" s="37">
        <v>14</v>
      </c>
      <c r="E10" s="38">
        <v>0.51849999999999996</v>
      </c>
      <c r="F10" s="52">
        <f t="shared" si="0"/>
        <v>13</v>
      </c>
      <c r="G10" s="53">
        <f t="shared" si="1"/>
        <v>0.48150000000000004</v>
      </c>
    </row>
    <row r="11" spans="1:7" ht="31.5" x14ac:dyDescent="0.25">
      <c r="A11" s="42" t="s">
        <v>6</v>
      </c>
      <c r="B11" s="45" t="s">
        <v>6</v>
      </c>
      <c r="C11" s="45" t="s">
        <v>133</v>
      </c>
      <c r="D11" s="37">
        <v>14</v>
      </c>
      <c r="E11" s="38">
        <v>0.51849999999999996</v>
      </c>
      <c r="F11" s="52">
        <f t="shared" si="0"/>
        <v>13</v>
      </c>
      <c r="G11" s="53">
        <f t="shared" si="1"/>
        <v>0.48150000000000004</v>
      </c>
    </row>
    <row r="12" spans="1:7" ht="15.75" customHeight="1" x14ac:dyDescent="0.25">
      <c r="A12" s="42" t="s">
        <v>1</v>
      </c>
      <c r="B12" s="45" t="s">
        <v>22</v>
      </c>
      <c r="C12" s="45" t="s">
        <v>91</v>
      </c>
      <c r="D12" s="37">
        <v>14</v>
      </c>
      <c r="E12" s="38">
        <v>0.51849999999999996</v>
      </c>
      <c r="F12" s="52">
        <f t="shared" si="0"/>
        <v>13</v>
      </c>
      <c r="G12" s="53">
        <f t="shared" si="1"/>
        <v>0.48150000000000004</v>
      </c>
    </row>
    <row r="13" spans="1:7" ht="47.25" x14ac:dyDescent="0.25">
      <c r="A13" s="42" t="s">
        <v>1</v>
      </c>
      <c r="B13" s="45" t="s">
        <v>28</v>
      </c>
      <c r="C13" s="45" t="s">
        <v>118</v>
      </c>
      <c r="D13" s="37">
        <v>15</v>
      </c>
      <c r="E13" s="38">
        <v>0.55559999999999998</v>
      </c>
      <c r="F13" s="52">
        <f t="shared" si="0"/>
        <v>12</v>
      </c>
      <c r="G13" s="53">
        <f t="shared" si="1"/>
        <v>0.44440000000000002</v>
      </c>
    </row>
    <row r="14" spans="1:7" ht="63" x14ac:dyDescent="0.25">
      <c r="A14" s="42" t="s">
        <v>1</v>
      </c>
      <c r="B14" s="45" t="s">
        <v>17</v>
      </c>
      <c r="C14" s="45" t="s">
        <v>70</v>
      </c>
      <c r="D14" s="37">
        <v>15</v>
      </c>
      <c r="E14" s="38">
        <v>0.55559999999999998</v>
      </c>
      <c r="F14" s="52">
        <f t="shared" si="0"/>
        <v>12</v>
      </c>
      <c r="G14" s="53">
        <f t="shared" si="1"/>
        <v>0.44440000000000002</v>
      </c>
    </row>
    <row r="15" spans="1:7" ht="63" x14ac:dyDescent="0.25">
      <c r="A15" s="42" t="s">
        <v>8</v>
      </c>
      <c r="B15" s="45" t="s">
        <v>35</v>
      </c>
      <c r="C15" s="45" t="s">
        <v>140</v>
      </c>
      <c r="D15" s="37">
        <v>16</v>
      </c>
      <c r="E15" s="38">
        <v>0.59260000000000002</v>
      </c>
      <c r="F15" s="52">
        <f t="shared" si="0"/>
        <v>11</v>
      </c>
      <c r="G15" s="53">
        <f t="shared" si="1"/>
        <v>0.40739999999999998</v>
      </c>
    </row>
    <row r="16" spans="1:7" ht="63" x14ac:dyDescent="0.25">
      <c r="A16" s="42" t="s">
        <v>8</v>
      </c>
      <c r="B16" s="45" t="s">
        <v>36</v>
      </c>
      <c r="C16" s="45" t="s">
        <v>142</v>
      </c>
      <c r="D16" s="37">
        <v>16</v>
      </c>
      <c r="E16" s="38">
        <v>0.59260000000000002</v>
      </c>
      <c r="F16" s="52">
        <f t="shared" si="0"/>
        <v>11</v>
      </c>
      <c r="G16" s="53">
        <f t="shared" si="1"/>
        <v>0.40739999999999998</v>
      </c>
    </row>
    <row r="17" spans="1:7" ht="63" x14ac:dyDescent="0.25">
      <c r="A17" s="42" t="s">
        <v>2</v>
      </c>
      <c r="B17" s="45" t="s">
        <v>31</v>
      </c>
      <c r="C17" s="45" t="s">
        <v>127</v>
      </c>
      <c r="D17" s="37">
        <v>16</v>
      </c>
      <c r="E17" s="38">
        <v>0.59260000000000002</v>
      </c>
      <c r="F17" s="52">
        <f t="shared" si="0"/>
        <v>11</v>
      </c>
      <c r="G17" s="53">
        <f t="shared" si="1"/>
        <v>0.40739999999999998</v>
      </c>
    </row>
    <row r="18" spans="1:7" ht="47.25" x14ac:dyDescent="0.25">
      <c r="A18" s="42" t="s">
        <v>1</v>
      </c>
      <c r="B18" s="45" t="s">
        <v>18</v>
      </c>
      <c r="C18" s="45" t="s">
        <v>75</v>
      </c>
      <c r="D18" s="37">
        <v>17</v>
      </c>
      <c r="E18" s="38">
        <v>0.62960000000000005</v>
      </c>
      <c r="F18" s="52">
        <f t="shared" si="0"/>
        <v>10</v>
      </c>
      <c r="G18" s="53">
        <f t="shared" si="1"/>
        <v>0.37039999999999995</v>
      </c>
    </row>
    <row r="19" spans="1:7" ht="141.75" x14ac:dyDescent="0.25">
      <c r="A19" s="42" t="s">
        <v>8</v>
      </c>
      <c r="B19" s="45" t="s">
        <v>34</v>
      </c>
      <c r="C19" s="45" t="s">
        <v>138</v>
      </c>
      <c r="D19" s="37">
        <v>17</v>
      </c>
      <c r="E19" s="38">
        <v>0.62960000000000005</v>
      </c>
      <c r="F19" s="52">
        <f t="shared" si="0"/>
        <v>10</v>
      </c>
      <c r="G19" s="53">
        <f t="shared" si="1"/>
        <v>0.37039999999999995</v>
      </c>
    </row>
    <row r="20" spans="1:7" ht="47.25" x14ac:dyDescent="0.25">
      <c r="A20" s="42" t="s">
        <v>1</v>
      </c>
      <c r="B20" s="45" t="s">
        <v>25</v>
      </c>
      <c r="C20" s="45" t="s">
        <v>110</v>
      </c>
      <c r="D20" s="37">
        <v>17</v>
      </c>
      <c r="E20" s="38">
        <v>0.62960000000000005</v>
      </c>
      <c r="F20" s="52">
        <f t="shared" si="0"/>
        <v>10</v>
      </c>
      <c r="G20" s="53">
        <f t="shared" si="1"/>
        <v>0.37039999999999995</v>
      </c>
    </row>
    <row r="21" spans="1:7" ht="63" x14ac:dyDescent="0.25">
      <c r="A21" s="42" t="s">
        <v>7</v>
      </c>
      <c r="B21" s="45" t="s">
        <v>7</v>
      </c>
      <c r="C21" s="45" t="s">
        <v>135</v>
      </c>
      <c r="D21" s="37">
        <v>18</v>
      </c>
      <c r="E21" s="38">
        <v>0.66670000000000007</v>
      </c>
      <c r="F21" s="52">
        <f t="shared" si="0"/>
        <v>9</v>
      </c>
      <c r="G21" s="53">
        <f t="shared" si="1"/>
        <v>0.33329999999999993</v>
      </c>
    </row>
    <row r="22" spans="1:7" ht="47.25" x14ac:dyDescent="0.25">
      <c r="A22" s="42" t="s">
        <v>1</v>
      </c>
      <c r="B22" s="46" t="s">
        <v>16</v>
      </c>
      <c r="C22" s="45" t="s">
        <v>67</v>
      </c>
      <c r="D22" s="37">
        <v>18</v>
      </c>
      <c r="E22" s="38">
        <v>0.66670000000000007</v>
      </c>
      <c r="F22" s="52">
        <f t="shared" si="0"/>
        <v>9</v>
      </c>
      <c r="G22" s="53">
        <f t="shared" si="1"/>
        <v>0.33329999999999993</v>
      </c>
    </row>
    <row r="23" spans="1:7" ht="63" x14ac:dyDescent="0.25">
      <c r="A23" s="42" t="s">
        <v>8</v>
      </c>
      <c r="B23" s="46" t="s">
        <v>38</v>
      </c>
      <c r="C23" s="45" t="s">
        <v>144</v>
      </c>
      <c r="D23" s="37">
        <v>19</v>
      </c>
      <c r="E23" s="38">
        <v>0.70369999999999999</v>
      </c>
      <c r="F23" s="52">
        <f t="shared" si="0"/>
        <v>8</v>
      </c>
      <c r="G23" s="53">
        <f t="shared" si="1"/>
        <v>0.29630000000000001</v>
      </c>
    </row>
    <row r="24" spans="1:7" ht="47.25" x14ac:dyDescent="0.25">
      <c r="A24" s="42" t="s">
        <v>1</v>
      </c>
      <c r="B24" s="46" t="s">
        <v>22</v>
      </c>
      <c r="C24" s="45" t="s">
        <v>93</v>
      </c>
      <c r="D24" s="37">
        <v>19</v>
      </c>
      <c r="E24" s="38">
        <v>0.70369999999999999</v>
      </c>
      <c r="F24" s="52">
        <f t="shared" si="0"/>
        <v>8</v>
      </c>
      <c r="G24" s="53">
        <f t="shared" si="1"/>
        <v>0.29630000000000001</v>
      </c>
    </row>
    <row r="25" spans="1:7" ht="78.75" x14ac:dyDescent="0.25">
      <c r="A25" s="42" t="s">
        <v>1</v>
      </c>
      <c r="B25" s="46" t="s">
        <v>25</v>
      </c>
      <c r="C25" s="45" t="s">
        <v>111</v>
      </c>
      <c r="D25" s="37">
        <v>19</v>
      </c>
      <c r="E25" s="38">
        <v>0.70369999999999999</v>
      </c>
      <c r="F25" s="52">
        <f t="shared" si="0"/>
        <v>8</v>
      </c>
      <c r="G25" s="53">
        <f t="shared" si="1"/>
        <v>0.29630000000000001</v>
      </c>
    </row>
    <row r="26" spans="1:7" ht="78.75" x14ac:dyDescent="0.25">
      <c r="A26" s="42" t="s">
        <v>1</v>
      </c>
      <c r="B26" s="46" t="s">
        <v>25</v>
      </c>
      <c r="C26" s="45" t="s">
        <v>113</v>
      </c>
      <c r="D26" s="37">
        <v>19</v>
      </c>
      <c r="E26" s="38">
        <v>0.70369999999999999</v>
      </c>
      <c r="F26" s="52">
        <f t="shared" si="0"/>
        <v>8</v>
      </c>
      <c r="G26" s="53">
        <f t="shared" si="1"/>
        <v>0.29630000000000001</v>
      </c>
    </row>
    <row r="27" spans="1:7" x14ac:dyDescent="0.25">
      <c r="A27" s="42" t="s">
        <v>7</v>
      </c>
      <c r="B27" s="46" t="s">
        <v>7</v>
      </c>
      <c r="C27" s="45" t="s">
        <v>134</v>
      </c>
      <c r="D27" s="37">
        <v>19</v>
      </c>
      <c r="E27" s="38">
        <v>0.70369999999999999</v>
      </c>
      <c r="F27" s="52">
        <f t="shared" si="0"/>
        <v>8</v>
      </c>
      <c r="G27" s="53">
        <f t="shared" si="1"/>
        <v>0.29630000000000001</v>
      </c>
    </row>
    <row r="28" spans="1:7" ht="110.25" x14ac:dyDescent="0.25">
      <c r="A28" s="42" t="s">
        <v>2</v>
      </c>
      <c r="B28" s="46" t="s">
        <v>32</v>
      </c>
      <c r="C28" s="45" t="s">
        <v>128</v>
      </c>
      <c r="D28" s="37">
        <v>19</v>
      </c>
      <c r="E28" s="38">
        <v>0.70369999999999999</v>
      </c>
      <c r="F28" s="52">
        <f t="shared" si="0"/>
        <v>8</v>
      </c>
      <c r="G28" s="53">
        <f t="shared" si="1"/>
        <v>0.29630000000000001</v>
      </c>
    </row>
    <row r="29" spans="1:7" ht="31.5" x14ac:dyDescent="0.25">
      <c r="A29" s="42" t="s">
        <v>4</v>
      </c>
      <c r="B29" s="46" t="s">
        <v>4</v>
      </c>
      <c r="C29" s="45" t="s">
        <v>131</v>
      </c>
      <c r="D29" s="37">
        <v>19</v>
      </c>
      <c r="E29" s="38">
        <v>0.70369999999999999</v>
      </c>
      <c r="F29" s="52">
        <f t="shared" si="0"/>
        <v>8</v>
      </c>
      <c r="G29" s="53">
        <f t="shared" si="1"/>
        <v>0.29630000000000001</v>
      </c>
    </row>
    <row r="30" spans="1:7" ht="63" x14ac:dyDescent="0.25">
      <c r="A30" s="42" t="s">
        <v>1</v>
      </c>
      <c r="B30" s="46" t="s">
        <v>22</v>
      </c>
      <c r="C30" s="45" t="s">
        <v>88</v>
      </c>
      <c r="D30" s="37">
        <v>20</v>
      </c>
      <c r="E30" s="38">
        <v>0.74069999999999991</v>
      </c>
      <c r="F30" s="52">
        <f t="shared" si="0"/>
        <v>7</v>
      </c>
      <c r="G30" s="53">
        <f t="shared" si="1"/>
        <v>0.25930000000000009</v>
      </c>
    </row>
    <row r="31" spans="1:7" ht="31.5" x14ac:dyDescent="0.25">
      <c r="A31" s="42" t="s">
        <v>8</v>
      </c>
      <c r="B31" s="46" t="s">
        <v>35</v>
      </c>
      <c r="C31" s="45" t="s">
        <v>139</v>
      </c>
      <c r="D31" s="37">
        <v>20</v>
      </c>
      <c r="E31" s="38">
        <v>0.74069999999999991</v>
      </c>
      <c r="F31" s="52">
        <f t="shared" si="0"/>
        <v>7</v>
      </c>
      <c r="G31" s="53">
        <f t="shared" si="1"/>
        <v>0.25930000000000009</v>
      </c>
    </row>
    <row r="32" spans="1:7" ht="47.25" x14ac:dyDescent="0.25">
      <c r="A32" s="42" t="s">
        <v>1</v>
      </c>
      <c r="B32" s="45" t="s">
        <v>16</v>
      </c>
      <c r="C32" s="45" t="s">
        <v>60</v>
      </c>
      <c r="D32" s="37">
        <v>20</v>
      </c>
      <c r="E32" s="38">
        <v>0.74069999999999991</v>
      </c>
      <c r="F32" s="52">
        <f t="shared" si="0"/>
        <v>7</v>
      </c>
      <c r="G32" s="53">
        <f t="shared" si="1"/>
        <v>0.25930000000000009</v>
      </c>
    </row>
    <row r="33" spans="1:7" ht="63" x14ac:dyDescent="0.25">
      <c r="A33" s="42" t="s">
        <v>1</v>
      </c>
      <c r="B33" s="45" t="s">
        <v>14</v>
      </c>
      <c r="C33" s="45" t="s">
        <v>49</v>
      </c>
      <c r="D33" s="37">
        <v>20</v>
      </c>
      <c r="E33" s="38">
        <v>0.74069999999999991</v>
      </c>
      <c r="F33" s="52">
        <f t="shared" si="0"/>
        <v>7</v>
      </c>
      <c r="G33" s="53">
        <f t="shared" si="1"/>
        <v>0.25930000000000009</v>
      </c>
    </row>
    <row r="34" spans="1:7" ht="110.25" x14ac:dyDescent="0.25">
      <c r="A34" s="42" t="s">
        <v>1</v>
      </c>
      <c r="B34" s="45" t="s">
        <v>22</v>
      </c>
      <c r="C34" s="45" t="s">
        <v>87</v>
      </c>
      <c r="D34" s="37">
        <v>20</v>
      </c>
      <c r="E34" s="38">
        <v>0.74069999999999991</v>
      </c>
      <c r="F34" s="52">
        <f t="shared" si="0"/>
        <v>7</v>
      </c>
      <c r="G34" s="53">
        <f t="shared" si="1"/>
        <v>0.25930000000000009</v>
      </c>
    </row>
    <row r="35" spans="1:7" ht="47.25" x14ac:dyDescent="0.25">
      <c r="A35" s="42" t="s">
        <v>1</v>
      </c>
      <c r="B35" s="45" t="s">
        <v>27</v>
      </c>
      <c r="C35" s="45" t="s">
        <v>116</v>
      </c>
      <c r="D35" s="37">
        <v>20</v>
      </c>
      <c r="E35" s="38">
        <v>0.74069999999999991</v>
      </c>
      <c r="F35" s="52">
        <f t="shared" si="0"/>
        <v>7</v>
      </c>
      <c r="G35" s="53">
        <f t="shared" si="1"/>
        <v>0.25930000000000009</v>
      </c>
    </row>
    <row r="36" spans="1:7" ht="31.5" x14ac:dyDescent="0.25">
      <c r="A36" s="42" t="s">
        <v>8</v>
      </c>
      <c r="B36" s="45" t="s">
        <v>36</v>
      </c>
      <c r="C36" s="45" t="s">
        <v>141</v>
      </c>
      <c r="D36" s="37">
        <v>21</v>
      </c>
      <c r="E36" s="38">
        <v>0.77780000000000005</v>
      </c>
      <c r="F36" s="52">
        <f t="shared" si="0"/>
        <v>6</v>
      </c>
      <c r="G36" s="53">
        <f t="shared" si="1"/>
        <v>0.22219999999999995</v>
      </c>
    </row>
    <row r="37" spans="1:7" ht="78.75" x14ac:dyDescent="0.25">
      <c r="A37" s="42" t="s">
        <v>1</v>
      </c>
      <c r="B37" s="45" t="s">
        <v>23</v>
      </c>
      <c r="C37" s="45" t="s">
        <v>95</v>
      </c>
      <c r="D37" s="37">
        <v>21</v>
      </c>
      <c r="E37" s="38">
        <v>0.77780000000000005</v>
      </c>
      <c r="F37" s="52">
        <f t="shared" si="0"/>
        <v>6</v>
      </c>
      <c r="G37" s="53">
        <f t="shared" si="1"/>
        <v>0.22219999999999995</v>
      </c>
    </row>
    <row r="38" spans="1:7" ht="47.25" x14ac:dyDescent="0.25">
      <c r="A38" s="42" t="s">
        <v>1</v>
      </c>
      <c r="B38" s="45" t="s">
        <v>24</v>
      </c>
      <c r="C38" s="45" t="s">
        <v>106</v>
      </c>
      <c r="D38" s="37">
        <v>21</v>
      </c>
      <c r="E38" s="38">
        <v>0.77780000000000005</v>
      </c>
      <c r="F38" s="52">
        <f t="shared" si="0"/>
        <v>6</v>
      </c>
      <c r="G38" s="53">
        <f t="shared" si="1"/>
        <v>0.22219999999999995</v>
      </c>
    </row>
    <row r="39" spans="1:7" ht="63" x14ac:dyDescent="0.25">
      <c r="A39" s="42" t="s">
        <v>1</v>
      </c>
      <c r="B39" s="45" t="s">
        <v>22</v>
      </c>
      <c r="C39" s="45" t="s">
        <v>94</v>
      </c>
      <c r="D39" s="37">
        <v>21</v>
      </c>
      <c r="E39" s="38">
        <v>0.77780000000000005</v>
      </c>
      <c r="F39" s="52">
        <f t="shared" si="0"/>
        <v>6</v>
      </c>
      <c r="G39" s="53">
        <f t="shared" si="1"/>
        <v>0.22219999999999995</v>
      </c>
    </row>
    <row r="40" spans="1:7" ht="47.25" x14ac:dyDescent="0.25">
      <c r="A40" s="42" t="s">
        <v>3</v>
      </c>
      <c r="B40" s="45" t="s">
        <v>3</v>
      </c>
      <c r="C40" s="45" t="s">
        <v>129</v>
      </c>
      <c r="D40" s="37">
        <v>21</v>
      </c>
      <c r="E40" s="38">
        <v>0.77780000000000005</v>
      </c>
      <c r="F40" s="52">
        <f t="shared" si="0"/>
        <v>6</v>
      </c>
      <c r="G40" s="53">
        <f t="shared" si="1"/>
        <v>0.22219999999999995</v>
      </c>
    </row>
    <row r="41" spans="1:7" ht="47.25" x14ac:dyDescent="0.25">
      <c r="A41" s="42" t="s">
        <v>1</v>
      </c>
      <c r="B41" s="45" t="s">
        <v>16</v>
      </c>
      <c r="C41" s="45" t="s">
        <v>68</v>
      </c>
      <c r="D41" s="37">
        <v>22</v>
      </c>
      <c r="E41" s="38">
        <v>0.81480000000000008</v>
      </c>
      <c r="F41" s="52">
        <f t="shared" si="0"/>
        <v>5</v>
      </c>
      <c r="G41" s="53">
        <f t="shared" si="1"/>
        <v>0.18519999999999992</v>
      </c>
    </row>
    <row r="42" spans="1:7" ht="47.25" x14ac:dyDescent="0.25">
      <c r="A42" s="42" t="s">
        <v>1</v>
      </c>
      <c r="B42" s="45" t="s">
        <v>22</v>
      </c>
      <c r="C42" s="45" t="s">
        <v>92</v>
      </c>
      <c r="D42" s="37">
        <v>22</v>
      </c>
      <c r="E42" s="38">
        <v>0.81480000000000008</v>
      </c>
      <c r="F42" s="52">
        <f t="shared" si="0"/>
        <v>5</v>
      </c>
      <c r="G42" s="53">
        <f t="shared" si="1"/>
        <v>0.18519999999999992</v>
      </c>
    </row>
    <row r="43" spans="1:7" ht="315" x14ac:dyDescent="0.25">
      <c r="A43" s="42" t="s">
        <v>1</v>
      </c>
      <c r="B43" s="45" t="s">
        <v>25</v>
      </c>
      <c r="C43" s="45" t="s">
        <v>112</v>
      </c>
      <c r="D43" s="37">
        <v>22</v>
      </c>
      <c r="E43" s="38">
        <v>0.81480000000000008</v>
      </c>
      <c r="F43" s="52">
        <f t="shared" si="0"/>
        <v>5</v>
      </c>
      <c r="G43" s="53">
        <f t="shared" si="1"/>
        <v>0.18519999999999992</v>
      </c>
    </row>
    <row r="44" spans="1:7" ht="78.75" x14ac:dyDescent="0.25">
      <c r="A44" s="42" t="s">
        <v>1</v>
      </c>
      <c r="B44" s="45" t="s">
        <v>27</v>
      </c>
      <c r="C44" s="45" t="s">
        <v>117</v>
      </c>
      <c r="D44" s="37">
        <v>22</v>
      </c>
      <c r="E44" s="38">
        <v>0.81480000000000008</v>
      </c>
      <c r="F44" s="52">
        <f t="shared" si="0"/>
        <v>5</v>
      </c>
      <c r="G44" s="53">
        <f t="shared" si="1"/>
        <v>0.18519999999999992</v>
      </c>
    </row>
    <row r="45" spans="1:7" ht="47.25" x14ac:dyDescent="0.25">
      <c r="A45" s="42" t="s">
        <v>1</v>
      </c>
      <c r="B45" s="45" t="s">
        <v>24</v>
      </c>
      <c r="C45" s="45" t="s">
        <v>107</v>
      </c>
      <c r="D45" s="37">
        <v>22</v>
      </c>
      <c r="E45" s="38">
        <v>0.81480000000000008</v>
      </c>
      <c r="F45" s="52">
        <f t="shared" si="0"/>
        <v>5</v>
      </c>
      <c r="G45" s="53">
        <f t="shared" si="1"/>
        <v>0.18519999999999992</v>
      </c>
    </row>
    <row r="46" spans="1:7" ht="47.25" x14ac:dyDescent="0.25">
      <c r="A46" s="42" t="s">
        <v>1</v>
      </c>
      <c r="B46" s="46" t="s">
        <v>29</v>
      </c>
      <c r="C46" s="45" t="s">
        <v>121</v>
      </c>
      <c r="D46" s="37">
        <v>22</v>
      </c>
      <c r="E46" s="38">
        <v>0.81480000000000008</v>
      </c>
      <c r="F46" s="52">
        <f t="shared" si="0"/>
        <v>5</v>
      </c>
      <c r="G46" s="53">
        <f t="shared" si="1"/>
        <v>0.18519999999999992</v>
      </c>
    </row>
    <row r="47" spans="1:7" ht="94.5" x14ac:dyDescent="0.25">
      <c r="A47" s="42" t="s">
        <v>1</v>
      </c>
      <c r="B47" s="46" t="s">
        <v>21</v>
      </c>
      <c r="C47" s="45" t="s">
        <v>82</v>
      </c>
      <c r="D47" s="37">
        <v>22</v>
      </c>
      <c r="E47" s="38">
        <v>0.81480000000000008</v>
      </c>
      <c r="F47" s="52">
        <f t="shared" si="0"/>
        <v>5</v>
      </c>
      <c r="G47" s="53">
        <f t="shared" si="1"/>
        <v>0.18519999999999992</v>
      </c>
    </row>
    <row r="48" spans="1:7" ht="47.25" x14ac:dyDescent="0.25">
      <c r="A48" s="42" t="s">
        <v>1</v>
      </c>
      <c r="B48" s="46" t="s">
        <v>24</v>
      </c>
      <c r="C48" s="45" t="s">
        <v>104</v>
      </c>
      <c r="D48" s="37">
        <v>22</v>
      </c>
      <c r="E48" s="38">
        <v>0.81480000000000008</v>
      </c>
      <c r="F48" s="52">
        <f t="shared" si="0"/>
        <v>5</v>
      </c>
      <c r="G48" s="53">
        <f t="shared" si="1"/>
        <v>0.18519999999999992</v>
      </c>
    </row>
    <row r="49" spans="1:7" ht="63" x14ac:dyDescent="0.25">
      <c r="A49" s="42" t="s">
        <v>1</v>
      </c>
      <c r="B49" s="46" t="s">
        <v>14</v>
      </c>
      <c r="C49" s="45" t="s">
        <v>52</v>
      </c>
      <c r="D49" s="37">
        <v>23</v>
      </c>
      <c r="E49" s="38">
        <v>0.85189999999999999</v>
      </c>
      <c r="F49" s="52">
        <f t="shared" si="0"/>
        <v>4</v>
      </c>
      <c r="G49" s="53">
        <f t="shared" si="1"/>
        <v>0.14810000000000001</v>
      </c>
    </row>
    <row r="50" spans="1:7" ht="47.25" x14ac:dyDescent="0.25">
      <c r="A50" s="42" t="s">
        <v>1</v>
      </c>
      <c r="B50" s="46" t="s">
        <v>18</v>
      </c>
      <c r="C50" s="45" t="s">
        <v>74</v>
      </c>
      <c r="D50" s="37">
        <v>23</v>
      </c>
      <c r="E50" s="38">
        <v>0.85189999999999999</v>
      </c>
      <c r="F50" s="52">
        <f t="shared" si="0"/>
        <v>4</v>
      </c>
      <c r="G50" s="53">
        <f t="shared" si="1"/>
        <v>0.14810000000000001</v>
      </c>
    </row>
    <row r="51" spans="1:7" ht="47.25" x14ac:dyDescent="0.25">
      <c r="A51" s="42" t="s">
        <v>1</v>
      </c>
      <c r="B51" s="46" t="s">
        <v>26</v>
      </c>
      <c r="C51" s="45" t="s">
        <v>114</v>
      </c>
      <c r="D51" s="37">
        <v>23</v>
      </c>
      <c r="E51" s="38">
        <v>0.85189999999999999</v>
      </c>
      <c r="F51" s="52">
        <f t="shared" si="0"/>
        <v>4</v>
      </c>
      <c r="G51" s="53">
        <f t="shared" si="1"/>
        <v>0.14810000000000001</v>
      </c>
    </row>
    <row r="52" spans="1:7" ht="47.25" x14ac:dyDescent="0.25">
      <c r="A52" s="42" t="s">
        <v>1</v>
      </c>
      <c r="B52" s="46" t="s">
        <v>26</v>
      </c>
      <c r="C52" s="45" t="s">
        <v>115</v>
      </c>
      <c r="D52" s="37">
        <v>23</v>
      </c>
      <c r="E52" s="38">
        <v>0.85189999999999999</v>
      </c>
      <c r="F52" s="52">
        <f t="shared" si="0"/>
        <v>4</v>
      </c>
      <c r="G52" s="53">
        <f t="shared" si="1"/>
        <v>0.14810000000000001</v>
      </c>
    </row>
    <row r="53" spans="1:7" ht="63" x14ac:dyDescent="0.25">
      <c r="A53" s="42" t="s">
        <v>2</v>
      </c>
      <c r="B53" s="46" t="s">
        <v>31</v>
      </c>
      <c r="C53" s="45" t="s">
        <v>126</v>
      </c>
      <c r="D53" s="37">
        <v>23</v>
      </c>
      <c r="E53" s="38">
        <v>0.85189999999999999</v>
      </c>
      <c r="F53" s="52">
        <f t="shared" si="0"/>
        <v>4</v>
      </c>
      <c r="G53" s="53">
        <f t="shared" si="1"/>
        <v>0.14810000000000001</v>
      </c>
    </row>
    <row r="54" spans="1:7" ht="31.5" x14ac:dyDescent="0.25">
      <c r="A54" s="42" t="s">
        <v>4</v>
      </c>
      <c r="B54" s="46" t="s">
        <v>4</v>
      </c>
      <c r="C54" s="45" t="s">
        <v>130</v>
      </c>
      <c r="D54" s="37">
        <v>23</v>
      </c>
      <c r="E54" s="38">
        <v>0.85189999999999999</v>
      </c>
      <c r="F54" s="52">
        <f t="shared" si="0"/>
        <v>4</v>
      </c>
      <c r="G54" s="53">
        <f t="shared" si="1"/>
        <v>0.14810000000000001</v>
      </c>
    </row>
    <row r="55" spans="1:7" ht="110.25" x14ac:dyDescent="0.25">
      <c r="A55" s="42" t="s">
        <v>8</v>
      </c>
      <c r="B55" s="46" t="s">
        <v>33</v>
      </c>
      <c r="C55" s="45" t="s">
        <v>136</v>
      </c>
      <c r="D55" s="37">
        <v>23</v>
      </c>
      <c r="E55" s="38">
        <v>0.85189999999999999</v>
      </c>
      <c r="F55" s="52">
        <f t="shared" si="0"/>
        <v>4</v>
      </c>
      <c r="G55" s="53">
        <f t="shared" si="1"/>
        <v>0.14810000000000001</v>
      </c>
    </row>
    <row r="56" spans="1:7" ht="31.5" x14ac:dyDescent="0.25">
      <c r="A56" s="42" t="s">
        <v>8</v>
      </c>
      <c r="B56" s="46" t="s">
        <v>37</v>
      </c>
      <c r="C56" s="45" t="s">
        <v>143</v>
      </c>
      <c r="D56" s="37">
        <v>23</v>
      </c>
      <c r="E56" s="38">
        <v>0.85189999999999999</v>
      </c>
      <c r="F56" s="52">
        <f t="shared" si="0"/>
        <v>4</v>
      </c>
      <c r="G56" s="53">
        <f t="shared" si="1"/>
        <v>0.14810000000000001</v>
      </c>
    </row>
    <row r="57" spans="1:7" ht="94.5" x14ac:dyDescent="0.25">
      <c r="A57" s="42" t="s">
        <v>1</v>
      </c>
      <c r="B57" s="46" t="s">
        <v>16</v>
      </c>
      <c r="C57" s="45" t="s">
        <v>63</v>
      </c>
      <c r="D57" s="37">
        <v>23</v>
      </c>
      <c r="E57" s="38">
        <v>0.85189999999999999</v>
      </c>
      <c r="F57" s="52">
        <f t="shared" si="0"/>
        <v>4</v>
      </c>
      <c r="G57" s="53">
        <f t="shared" si="1"/>
        <v>0.14810000000000001</v>
      </c>
    </row>
    <row r="58" spans="1:7" ht="47.25" x14ac:dyDescent="0.25">
      <c r="A58" s="42" t="s">
        <v>1</v>
      </c>
      <c r="B58" s="45" t="s">
        <v>24</v>
      </c>
      <c r="C58" s="45" t="s">
        <v>100</v>
      </c>
      <c r="D58" s="37">
        <v>23</v>
      </c>
      <c r="E58" s="38">
        <v>0.85189999999999999</v>
      </c>
      <c r="F58" s="52">
        <f t="shared" si="0"/>
        <v>4</v>
      </c>
      <c r="G58" s="53">
        <f t="shared" si="1"/>
        <v>0.14810000000000001</v>
      </c>
    </row>
    <row r="59" spans="1:7" ht="63" x14ac:dyDescent="0.25">
      <c r="A59" s="42" t="s">
        <v>1</v>
      </c>
      <c r="B59" s="46" t="s">
        <v>14</v>
      </c>
      <c r="C59" s="45" t="s">
        <v>50</v>
      </c>
      <c r="D59" s="37">
        <v>23</v>
      </c>
      <c r="E59" s="38">
        <v>0.85189999999999999</v>
      </c>
      <c r="F59" s="52">
        <f t="shared" si="0"/>
        <v>4</v>
      </c>
      <c r="G59" s="53">
        <f t="shared" si="1"/>
        <v>0.14810000000000001</v>
      </c>
    </row>
    <row r="60" spans="1:7" ht="47.25" x14ac:dyDescent="0.25">
      <c r="A60" s="42" t="s">
        <v>1</v>
      </c>
      <c r="B60" s="46" t="s">
        <v>16</v>
      </c>
      <c r="C60" s="45" t="s">
        <v>62</v>
      </c>
      <c r="D60" s="37">
        <v>23</v>
      </c>
      <c r="E60" s="38">
        <v>0.85189999999999999</v>
      </c>
      <c r="F60" s="52">
        <f t="shared" si="0"/>
        <v>4</v>
      </c>
      <c r="G60" s="53">
        <f t="shared" si="1"/>
        <v>0.14810000000000001</v>
      </c>
    </row>
    <row r="61" spans="1:7" ht="47.25" x14ac:dyDescent="0.25">
      <c r="A61" s="42" t="s">
        <v>1</v>
      </c>
      <c r="B61" s="46" t="s">
        <v>24</v>
      </c>
      <c r="C61" s="45" t="s">
        <v>102</v>
      </c>
      <c r="D61" s="37">
        <v>23</v>
      </c>
      <c r="E61" s="38">
        <v>0.85189999999999999</v>
      </c>
      <c r="F61" s="52">
        <f t="shared" si="0"/>
        <v>4</v>
      </c>
      <c r="G61" s="53">
        <f t="shared" si="1"/>
        <v>0.14810000000000001</v>
      </c>
    </row>
    <row r="62" spans="1:7" ht="47.25" x14ac:dyDescent="0.25">
      <c r="A62" s="42" t="s">
        <v>1</v>
      </c>
      <c r="B62" s="46" t="s">
        <v>29</v>
      </c>
      <c r="C62" s="45" t="s">
        <v>122</v>
      </c>
      <c r="D62" s="37">
        <v>23</v>
      </c>
      <c r="E62" s="38">
        <v>0.85189999999999999</v>
      </c>
      <c r="F62" s="52">
        <f t="shared" si="0"/>
        <v>4</v>
      </c>
      <c r="G62" s="53">
        <f t="shared" si="1"/>
        <v>0.14810000000000001</v>
      </c>
    </row>
    <row r="63" spans="1:7" ht="47.25" x14ac:dyDescent="0.25">
      <c r="A63" s="42" t="s">
        <v>1</v>
      </c>
      <c r="B63" s="46" t="s">
        <v>13</v>
      </c>
      <c r="C63" s="45" t="s">
        <v>45</v>
      </c>
      <c r="D63" s="37">
        <v>23</v>
      </c>
      <c r="E63" s="38">
        <v>0.85189999999999999</v>
      </c>
      <c r="F63" s="52">
        <f t="shared" si="0"/>
        <v>4</v>
      </c>
      <c r="G63" s="53">
        <f t="shared" si="1"/>
        <v>0.14810000000000001</v>
      </c>
    </row>
    <row r="64" spans="1:7" ht="31.5" x14ac:dyDescent="0.25">
      <c r="A64" s="42" t="s">
        <v>5</v>
      </c>
      <c r="B64" s="46" t="s">
        <v>5</v>
      </c>
      <c r="C64" s="45" t="s">
        <v>132</v>
      </c>
      <c r="D64" s="37">
        <v>23</v>
      </c>
      <c r="E64" s="38">
        <v>0.85189999999999999</v>
      </c>
      <c r="F64" s="52">
        <f t="shared" si="0"/>
        <v>4</v>
      </c>
      <c r="G64" s="53">
        <f t="shared" si="1"/>
        <v>0.14810000000000001</v>
      </c>
    </row>
    <row r="65" spans="1:7" ht="63" x14ac:dyDescent="0.25">
      <c r="A65" s="42" t="s">
        <v>1</v>
      </c>
      <c r="B65" s="46" t="s">
        <v>14</v>
      </c>
      <c r="C65" s="45" t="s">
        <v>51</v>
      </c>
      <c r="D65" s="37">
        <v>24</v>
      </c>
      <c r="E65" s="38">
        <v>0.88890000000000002</v>
      </c>
      <c r="F65" s="52">
        <f t="shared" si="0"/>
        <v>3</v>
      </c>
      <c r="G65" s="53">
        <f t="shared" si="1"/>
        <v>0.11109999999999998</v>
      </c>
    </row>
    <row r="66" spans="1:7" ht="47.25" x14ac:dyDescent="0.25">
      <c r="A66" s="42" t="s">
        <v>1</v>
      </c>
      <c r="B66" s="46" t="s">
        <v>21</v>
      </c>
      <c r="C66" s="45" t="s">
        <v>81</v>
      </c>
      <c r="D66" s="37">
        <v>24</v>
      </c>
      <c r="E66" s="38">
        <v>0.88890000000000002</v>
      </c>
      <c r="F66" s="52">
        <f t="shared" si="0"/>
        <v>3</v>
      </c>
      <c r="G66" s="53">
        <f t="shared" si="1"/>
        <v>0.11109999999999998</v>
      </c>
    </row>
    <row r="67" spans="1:7" ht="110.25" x14ac:dyDescent="0.25">
      <c r="A67" s="42" t="s">
        <v>1</v>
      </c>
      <c r="B67" s="46" t="s">
        <v>25</v>
      </c>
      <c r="C67" s="45" t="s">
        <v>108</v>
      </c>
      <c r="D67" s="37">
        <v>24</v>
      </c>
      <c r="E67" s="38">
        <v>0.88890000000000002</v>
      </c>
      <c r="F67" s="52">
        <f t="shared" si="0"/>
        <v>3</v>
      </c>
      <c r="G67" s="53">
        <f t="shared" si="1"/>
        <v>0.11109999999999998</v>
      </c>
    </row>
    <row r="68" spans="1:7" ht="47.25" x14ac:dyDescent="0.25">
      <c r="A68" s="42" t="s">
        <v>1</v>
      </c>
      <c r="B68" s="46" t="s">
        <v>29</v>
      </c>
      <c r="C68" s="45" t="s">
        <v>123</v>
      </c>
      <c r="D68" s="37">
        <v>24</v>
      </c>
      <c r="E68" s="38">
        <v>0.88890000000000002</v>
      </c>
      <c r="F68" s="52">
        <f t="shared" ref="F68:F107" si="2">27-D68</f>
        <v>3</v>
      </c>
      <c r="G68" s="53">
        <f t="shared" ref="G68:G107" si="3">1-E68</f>
        <v>0.11109999999999998</v>
      </c>
    </row>
    <row r="69" spans="1:7" ht="47.25" x14ac:dyDescent="0.25">
      <c r="A69" s="42" t="s">
        <v>1</v>
      </c>
      <c r="B69" s="46" t="s">
        <v>15</v>
      </c>
      <c r="C69" s="45" t="s">
        <v>56</v>
      </c>
      <c r="D69" s="37">
        <v>24</v>
      </c>
      <c r="E69" s="38">
        <v>0.88890000000000002</v>
      </c>
      <c r="F69" s="52">
        <f t="shared" si="2"/>
        <v>3</v>
      </c>
      <c r="G69" s="53">
        <f t="shared" si="3"/>
        <v>0.11109999999999998</v>
      </c>
    </row>
    <row r="70" spans="1:7" ht="47.25" x14ac:dyDescent="0.25">
      <c r="A70" s="42" t="s">
        <v>1</v>
      </c>
      <c r="B70" s="46" t="s">
        <v>13</v>
      </c>
      <c r="C70" s="45" t="s">
        <v>42</v>
      </c>
      <c r="D70" s="37">
        <v>24</v>
      </c>
      <c r="E70" s="38">
        <v>0.88890000000000002</v>
      </c>
      <c r="F70" s="52">
        <f t="shared" si="2"/>
        <v>3</v>
      </c>
      <c r="G70" s="53">
        <f t="shared" si="3"/>
        <v>0.11109999999999998</v>
      </c>
    </row>
    <row r="71" spans="1:7" ht="63" x14ac:dyDescent="0.25">
      <c r="A71" s="42" t="s">
        <v>1</v>
      </c>
      <c r="B71" s="45" t="s">
        <v>14</v>
      </c>
      <c r="C71" s="45" t="s">
        <v>53</v>
      </c>
      <c r="D71" s="37">
        <v>25</v>
      </c>
      <c r="E71" s="38">
        <v>0.92590000000000006</v>
      </c>
      <c r="F71" s="52">
        <f t="shared" si="2"/>
        <v>2</v>
      </c>
      <c r="G71" s="53">
        <f t="shared" si="3"/>
        <v>7.4099999999999944E-2</v>
      </c>
    </row>
    <row r="72" spans="1:7" ht="63" x14ac:dyDescent="0.25">
      <c r="A72" s="42" t="s">
        <v>1</v>
      </c>
      <c r="B72" s="45" t="s">
        <v>14</v>
      </c>
      <c r="C72" s="45" t="s">
        <v>54</v>
      </c>
      <c r="D72" s="37">
        <v>25</v>
      </c>
      <c r="E72" s="38">
        <v>0.92590000000000006</v>
      </c>
      <c r="F72" s="52">
        <f t="shared" si="2"/>
        <v>2</v>
      </c>
      <c r="G72" s="53">
        <f t="shared" si="3"/>
        <v>7.4099999999999944E-2</v>
      </c>
    </row>
    <row r="73" spans="1:7" ht="63" x14ac:dyDescent="0.25">
      <c r="A73" s="42" t="s">
        <v>1</v>
      </c>
      <c r="B73" s="45" t="s">
        <v>14</v>
      </c>
      <c r="C73" s="45" t="s">
        <v>55</v>
      </c>
      <c r="D73" s="37">
        <v>25</v>
      </c>
      <c r="E73" s="38">
        <v>0.92590000000000006</v>
      </c>
      <c r="F73" s="52">
        <f t="shared" si="2"/>
        <v>2</v>
      </c>
      <c r="G73" s="53">
        <f t="shared" si="3"/>
        <v>7.4099999999999944E-2</v>
      </c>
    </row>
    <row r="74" spans="1:7" ht="47.25" x14ac:dyDescent="0.25">
      <c r="A74" s="42" t="s">
        <v>1</v>
      </c>
      <c r="B74" s="45" t="s">
        <v>18</v>
      </c>
      <c r="C74" s="45" t="s">
        <v>73</v>
      </c>
      <c r="D74" s="37">
        <v>25</v>
      </c>
      <c r="E74" s="38">
        <v>0.92590000000000006</v>
      </c>
      <c r="F74" s="52">
        <f t="shared" si="2"/>
        <v>2</v>
      </c>
      <c r="G74" s="53">
        <f t="shared" si="3"/>
        <v>7.4099999999999944E-2</v>
      </c>
    </row>
    <row r="75" spans="1:7" ht="47.25" x14ac:dyDescent="0.25">
      <c r="A75" s="42" t="s">
        <v>1</v>
      </c>
      <c r="B75" s="45" t="s">
        <v>19</v>
      </c>
      <c r="C75" s="45" t="s">
        <v>78</v>
      </c>
      <c r="D75" s="37">
        <v>25</v>
      </c>
      <c r="E75" s="38">
        <v>0.92590000000000006</v>
      </c>
      <c r="F75" s="52">
        <f t="shared" si="2"/>
        <v>2</v>
      </c>
      <c r="G75" s="53">
        <f t="shared" si="3"/>
        <v>7.4099999999999944E-2</v>
      </c>
    </row>
    <row r="76" spans="1:7" ht="47.25" x14ac:dyDescent="0.25">
      <c r="A76" s="42" t="s">
        <v>1</v>
      </c>
      <c r="B76" s="45" t="s">
        <v>15</v>
      </c>
      <c r="C76" s="45" t="s">
        <v>57</v>
      </c>
      <c r="D76" s="37">
        <v>25</v>
      </c>
      <c r="E76" s="38">
        <v>0.92590000000000006</v>
      </c>
      <c r="F76" s="52">
        <f t="shared" si="2"/>
        <v>2</v>
      </c>
      <c r="G76" s="53">
        <f t="shared" si="3"/>
        <v>7.4099999999999944E-2</v>
      </c>
    </row>
    <row r="77" spans="1:7" ht="47.25" x14ac:dyDescent="0.25">
      <c r="A77" s="42" t="s">
        <v>1</v>
      </c>
      <c r="B77" s="45" t="s">
        <v>16</v>
      </c>
      <c r="C77" s="45" t="s">
        <v>64</v>
      </c>
      <c r="D77" s="37">
        <v>25</v>
      </c>
      <c r="E77" s="38">
        <v>0.92590000000000006</v>
      </c>
      <c r="F77" s="52">
        <f t="shared" si="2"/>
        <v>2</v>
      </c>
      <c r="G77" s="53">
        <f t="shared" si="3"/>
        <v>7.4099999999999944E-2</v>
      </c>
    </row>
    <row r="78" spans="1:7" ht="47.25" x14ac:dyDescent="0.25">
      <c r="A78" s="42" t="s">
        <v>1</v>
      </c>
      <c r="B78" s="45" t="s">
        <v>19</v>
      </c>
      <c r="C78" s="45" t="s">
        <v>76</v>
      </c>
      <c r="D78" s="37">
        <v>25</v>
      </c>
      <c r="E78" s="38">
        <v>0.92590000000000006</v>
      </c>
      <c r="F78" s="52">
        <f t="shared" si="2"/>
        <v>2</v>
      </c>
      <c r="G78" s="53">
        <f t="shared" si="3"/>
        <v>7.4099999999999944E-2</v>
      </c>
    </row>
    <row r="79" spans="1:7" ht="47.25" x14ac:dyDescent="0.25">
      <c r="A79" s="42" t="s">
        <v>1</v>
      </c>
      <c r="B79" s="45" t="s">
        <v>19</v>
      </c>
      <c r="C79" s="45" t="s">
        <v>77</v>
      </c>
      <c r="D79" s="37">
        <v>25</v>
      </c>
      <c r="E79" s="38">
        <v>0.92590000000000006</v>
      </c>
      <c r="F79" s="52">
        <f t="shared" si="2"/>
        <v>2</v>
      </c>
      <c r="G79" s="53">
        <f t="shared" si="3"/>
        <v>7.4099999999999944E-2</v>
      </c>
    </row>
    <row r="80" spans="1:7" ht="47.25" x14ac:dyDescent="0.25">
      <c r="A80" s="42" t="s">
        <v>1</v>
      </c>
      <c r="B80" s="45" t="s">
        <v>21</v>
      </c>
      <c r="C80" s="45" t="s">
        <v>80</v>
      </c>
      <c r="D80" s="37">
        <v>25</v>
      </c>
      <c r="E80" s="38">
        <v>0.92590000000000006</v>
      </c>
      <c r="F80" s="52">
        <f t="shared" si="2"/>
        <v>2</v>
      </c>
      <c r="G80" s="53">
        <f t="shared" si="3"/>
        <v>7.4099999999999944E-2</v>
      </c>
    </row>
    <row r="81" spans="1:7" ht="47.25" x14ac:dyDescent="0.25">
      <c r="A81" s="42" t="s">
        <v>1</v>
      </c>
      <c r="B81" s="45" t="s">
        <v>24</v>
      </c>
      <c r="C81" s="45" t="s">
        <v>103</v>
      </c>
      <c r="D81" s="37">
        <v>25</v>
      </c>
      <c r="E81" s="38">
        <v>0.92590000000000006</v>
      </c>
      <c r="F81" s="52">
        <f t="shared" si="2"/>
        <v>2</v>
      </c>
      <c r="G81" s="53">
        <f t="shared" si="3"/>
        <v>7.4099999999999944E-2</v>
      </c>
    </row>
    <row r="82" spans="1:7" ht="47.25" x14ac:dyDescent="0.25">
      <c r="A82" s="42" t="s">
        <v>1</v>
      </c>
      <c r="B82" s="45" t="s">
        <v>29</v>
      </c>
      <c r="C82" s="45" t="s">
        <v>124</v>
      </c>
      <c r="D82" s="37">
        <v>25</v>
      </c>
      <c r="E82" s="38">
        <v>0.92590000000000006</v>
      </c>
      <c r="F82" s="52">
        <f t="shared" si="2"/>
        <v>2</v>
      </c>
      <c r="G82" s="53">
        <f t="shared" si="3"/>
        <v>7.4099999999999944E-2</v>
      </c>
    </row>
    <row r="83" spans="1:7" ht="63" x14ac:dyDescent="0.25">
      <c r="A83" s="42" t="s">
        <v>2</v>
      </c>
      <c r="B83" s="45" t="s">
        <v>30</v>
      </c>
      <c r="C83" s="45" t="s">
        <v>125</v>
      </c>
      <c r="D83" s="37">
        <v>25</v>
      </c>
      <c r="E83" s="38">
        <v>0.92590000000000006</v>
      </c>
      <c r="F83" s="52">
        <f t="shared" si="2"/>
        <v>2</v>
      </c>
      <c r="G83" s="53">
        <f t="shared" si="3"/>
        <v>7.4099999999999944E-2</v>
      </c>
    </row>
    <row r="84" spans="1:7" ht="47.25" x14ac:dyDescent="0.25">
      <c r="A84" s="42" t="s">
        <v>1</v>
      </c>
      <c r="B84" s="45" t="s">
        <v>16</v>
      </c>
      <c r="C84" s="45" t="s">
        <v>61</v>
      </c>
      <c r="D84" s="37">
        <v>25</v>
      </c>
      <c r="E84" s="38">
        <v>0.92590000000000006</v>
      </c>
      <c r="F84" s="52">
        <f t="shared" si="2"/>
        <v>2</v>
      </c>
      <c r="G84" s="53">
        <f t="shared" si="3"/>
        <v>7.4099999999999944E-2</v>
      </c>
    </row>
    <row r="85" spans="1:7" ht="47.25" x14ac:dyDescent="0.25">
      <c r="A85" s="42" t="s">
        <v>1</v>
      </c>
      <c r="B85" s="45" t="s">
        <v>16</v>
      </c>
      <c r="C85" s="45" t="s">
        <v>65</v>
      </c>
      <c r="D85" s="37">
        <v>25</v>
      </c>
      <c r="E85" s="38">
        <v>0.92590000000000006</v>
      </c>
      <c r="F85" s="52">
        <f t="shared" si="2"/>
        <v>2</v>
      </c>
      <c r="G85" s="53">
        <f t="shared" si="3"/>
        <v>7.4099999999999944E-2</v>
      </c>
    </row>
    <row r="86" spans="1:7" ht="63" x14ac:dyDescent="0.25">
      <c r="A86" s="42" t="s">
        <v>1</v>
      </c>
      <c r="B86" s="45" t="s">
        <v>20</v>
      </c>
      <c r="C86" s="45" t="s">
        <v>79</v>
      </c>
      <c r="D86" s="37">
        <v>25</v>
      </c>
      <c r="E86" s="38">
        <v>0.92590000000000006</v>
      </c>
      <c r="F86" s="52">
        <f t="shared" si="2"/>
        <v>2</v>
      </c>
      <c r="G86" s="53">
        <f t="shared" si="3"/>
        <v>7.4099999999999944E-2</v>
      </c>
    </row>
    <row r="87" spans="1:7" ht="47.25" x14ac:dyDescent="0.25">
      <c r="A87" s="42" t="s">
        <v>1</v>
      </c>
      <c r="B87" s="45" t="s">
        <v>22</v>
      </c>
      <c r="C87" s="45" t="s">
        <v>83</v>
      </c>
      <c r="D87" s="37">
        <v>25</v>
      </c>
      <c r="E87" s="38">
        <v>0.92590000000000006</v>
      </c>
      <c r="F87" s="52">
        <f t="shared" si="2"/>
        <v>2</v>
      </c>
      <c r="G87" s="53">
        <f t="shared" si="3"/>
        <v>7.4099999999999944E-2</v>
      </c>
    </row>
    <row r="88" spans="1:7" ht="47.25" x14ac:dyDescent="0.25">
      <c r="A88" s="42" t="s">
        <v>1</v>
      </c>
      <c r="B88" s="45" t="s">
        <v>22</v>
      </c>
      <c r="C88" s="45" t="s">
        <v>85</v>
      </c>
      <c r="D88" s="37">
        <v>25</v>
      </c>
      <c r="E88" s="38">
        <v>0.92590000000000006</v>
      </c>
      <c r="F88" s="52">
        <f t="shared" si="2"/>
        <v>2</v>
      </c>
      <c r="G88" s="53">
        <f t="shared" si="3"/>
        <v>7.4099999999999944E-2</v>
      </c>
    </row>
    <row r="89" spans="1:7" ht="47.25" x14ac:dyDescent="0.25">
      <c r="A89" s="42" t="s">
        <v>1</v>
      </c>
      <c r="B89" s="45" t="s">
        <v>16</v>
      </c>
      <c r="C89" s="45" t="s">
        <v>59</v>
      </c>
      <c r="D89" s="37">
        <v>26</v>
      </c>
      <c r="E89" s="38">
        <v>0.96299999999999997</v>
      </c>
      <c r="F89" s="52">
        <f t="shared" si="2"/>
        <v>1</v>
      </c>
      <c r="G89" s="53">
        <f t="shared" si="3"/>
        <v>3.7000000000000033E-2</v>
      </c>
    </row>
    <row r="90" spans="1:7" ht="47.25" x14ac:dyDescent="0.25">
      <c r="A90" s="42" t="s">
        <v>1</v>
      </c>
      <c r="B90" s="45" t="s">
        <v>13</v>
      </c>
      <c r="C90" s="45" t="s">
        <v>43</v>
      </c>
      <c r="D90" s="37">
        <v>26</v>
      </c>
      <c r="E90" s="38">
        <v>0.96299999999999997</v>
      </c>
      <c r="F90" s="52">
        <f t="shared" si="2"/>
        <v>1</v>
      </c>
      <c r="G90" s="53">
        <f t="shared" si="3"/>
        <v>3.7000000000000033E-2</v>
      </c>
    </row>
    <row r="91" spans="1:7" ht="47.25" x14ac:dyDescent="0.25">
      <c r="A91" s="42" t="s">
        <v>1</v>
      </c>
      <c r="B91" s="45" t="s">
        <v>24</v>
      </c>
      <c r="C91" s="45" t="s">
        <v>98</v>
      </c>
      <c r="D91" s="37">
        <v>26</v>
      </c>
      <c r="E91" s="38">
        <v>0.96299999999999997</v>
      </c>
      <c r="F91" s="52">
        <f t="shared" si="2"/>
        <v>1</v>
      </c>
      <c r="G91" s="53">
        <f t="shared" si="3"/>
        <v>3.7000000000000033E-2</v>
      </c>
    </row>
    <row r="92" spans="1:7" ht="47.25" x14ac:dyDescent="0.25">
      <c r="A92" s="42" t="s">
        <v>1</v>
      </c>
      <c r="B92" s="45" t="s">
        <v>24</v>
      </c>
      <c r="C92" s="45" t="s">
        <v>99</v>
      </c>
      <c r="D92" s="37">
        <v>26</v>
      </c>
      <c r="E92" s="38">
        <v>0.96299999999999997</v>
      </c>
      <c r="F92" s="52">
        <f t="shared" si="2"/>
        <v>1</v>
      </c>
      <c r="G92" s="53">
        <f t="shared" si="3"/>
        <v>3.7000000000000033E-2</v>
      </c>
    </row>
    <row r="93" spans="1:7" ht="47.25" x14ac:dyDescent="0.25">
      <c r="A93" s="42" t="s">
        <v>1</v>
      </c>
      <c r="B93" s="45" t="s">
        <v>24</v>
      </c>
      <c r="C93" s="45" t="s">
        <v>101</v>
      </c>
      <c r="D93" s="37">
        <v>26</v>
      </c>
      <c r="E93" s="38">
        <v>0.96299999999999997</v>
      </c>
      <c r="F93" s="52">
        <f t="shared" si="2"/>
        <v>1</v>
      </c>
      <c r="G93" s="53">
        <f t="shared" si="3"/>
        <v>3.7000000000000033E-2</v>
      </c>
    </row>
    <row r="94" spans="1:7" ht="47.25" x14ac:dyDescent="0.25">
      <c r="A94" s="42" t="s">
        <v>1</v>
      </c>
      <c r="B94" s="45" t="s">
        <v>24</v>
      </c>
      <c r="C94" s="45" t="s">
        <v>105</v>
      </c>
      <c r="D94" s="37">
        <v>26</v>
      </c>
      <c r="E94" s="38">
        <v>0.96299999999999997</v>
      </c>
      <c r="F94" s="52">
        <f t="shared" si="2"/>
        <v>1</v>
      </c>
      <c r="G94" s="53">
        <f t="shared" si="3"/>
        <v>3.7000000000000033E-2</v>
      </c>
    </row>
    <row r="95" spans="1:7" ht="47.25" x14ac:dyDescent="0.25">
      <c r="A95" s="42" t="s">
        <v>1</v>
      </c>
      <c r="B95" s="45" t="s">
        <v>13</v>
      </c>
      <c r="C95" s="45" t="s">
        <v>40</v>
      </c>
      <c r="D95" s="37">
        <v>27</v>
      </c>
      <c r="E95" s="38">
        <v>1</v>
      </c>
      <c r="F95" s="52">
        <f t="shared" si="2"/>
        <v>0</v>
      </c>
      <c r="G95" s="53">
        <f t="shared" si="3"/>
        <v>0</v>
      </c>
    </row>
    <row r="96" spans="1:7" ht="47.25" x14ac:dyDescent="0.25">
      <c r="A96" s="42" t="s">
        <v>1</v>
      </c>
      <c r="B96" s="45" t="s">
        <v>13</v>
      </c>
      <c r="C96" s="45" t="s">
        <v>41</v>
      </c>
      <c r="D96" s="37">
        <v>27</v>
      </c>
      <c r="E96" s="38">
        <v>1</v>
      </c>
      <c r="F96" s="52">
        <f t="shared" si="2"/>
        <v>0</v>
      </c>
      <c r="G96" s="53">
        <f t="shared" si="3"/>
        <v>0</v>
      </c>
    </row>
    <row r="97" spans="1:7" ht="47.25" x14ac:dyDescent="0.25">
      <c r="A97" s="42" t="s">
        <v>1</v>
      </c>
      <c r="B97" s="45" t="s">
        <v>13</v>
      </c>
      <c r="C97" s="45" t="s">
        <v>44</v>
      </c>
      <c r="D97" s="37">
        <v>27</v>
      </c>
      <c r="E97" s="38">
        <v>1</v>
      </c>
      <c r="F97" s="52">
        <f t="shared" si="2"/>
        <v>0</v>
      </c>
      <c r="G97" s="53">
        <f t="shared" si="3"/>
        <v>0</v>
      </c>
    </row>
    <row r="98" spans="1:7" ht="47.25" x14ac:dyDescent="0.25">
      <c r="A98" s="42" t="s">
        <v>1</v>
      </c>
      <c r="B98" s="45" t="s">
        <v>13</v>
      </c>
      <c r="C98" s="45" t="s">
        <v>46</v>
      </c>
      <c r="D98" s="37">
        <v>27</v>
      </c>
      <c r="E98" s="38">
        <v>1</v>
      </c>
      <c r="F98" s="52">
        <f t="shared" si="2"/>
        <v>0</v>
      </c>
      <c r="G98" s="53">
        <f t="shared" si="3"/>
        <v>0</v>
      </c>
    </row>
    <row r="99" spans="1:7" ht="47.25" x14ac:dyDescent="0.25">
      <c r="A99" s="42" t="s">
        <v>1</v>
      </c>
      <c r="B99" s="45" t="s">
        <v>13</v>
      </c>
      <c r="C99" s="45" t="s">
        <v>47</v>
      </c>
      <c r="D99" s="37">
        <v>27</v>
      </c>
      <c r="E99" s="38">
        <v>1</v>
      </c>
      <c r="F99" s="52">
        <f t="shared" si="2"/>
        <v>0</v>
      </c>
      <c r="G99" s="53">
        <f t="shared" si="3"/>
        <v>0</v>
      </c>
    </row>
    <row r="100" spans="1:7" ht="47.25" x14ac:dyDescent="0.25">
      <c r="A100" s="42" t="s">
        <v>1</v>
      </c>
      <c r="B100" s="45" t="s">
        <v>13</v>
      </c>
      <c r="C100" s="45" t="s">
        <v>48</v>
      </c>
      <c r="D100" s="37">
        <v>27</v>
      </c>
      <c r="E100" s="38">
        <v>1</v>
      </c>
      <c r="F100" s="52">
        <f t="shared" si="2"/>
        <v>0</v>
      </c>
      <c r="G100" s="53">
        <f t="shared" si="3"/>
        <v>0</v>
      </c>
    </row>
    <row r="101" spans="1:7" ht="47.25" x14ac:dyDescent="0.25">
      <c r="A101" s="42" t="s">
        <v>1</v>
      </c>
      <c r="B101" s="45" t="s">
        <v>16</v>
      </c>
      <c r="C101" s="45" t="s">
        <v>66</v>
      </c>
      <c r="D101" s="37">
        <v>27</v>
      </c>
      <c r="E101" s="38">
        <v>1</v>
      </c>
      <c r="F101" s="52">
        <f t="shared" si="2"/>
        <v>0</v>
      </c>
      <c r="G101" s="53">
        <f t="shared" si="3"/>
        <v>0</v>
      </c>
    </row>
    <row r="102" spans="1:7" ht="47.25" x14ac:dyDescent="0.25">
      <c r="A102" s="42" t="s">
        <v>1</v>
      </c>
      <c r="B102" s="45" t="s">
        <v>18</v>
      </c>
      <c r="C102" s="45" t="s">
        <v>72</v>
      </c>
      <c r="D102" s="37">
        <v>27</v>
      </c>
      <c r="E102" s="38">
        <v>1</v>
      </c>
      <c r="F102" s="52">
        <f t="shared" si="2"/>
        <v>0</v>
      </c>
      <c r="G102" s="53">
        <f t="shared" si="3"/>
        <v>0</v>
      </c>
    </row>
    <row r="103" spans="1:7" ht="47.25" x14ac:dyDescent="0.25">
      <c r="A103" s="42" t="s">
        <v>1</v>
      </c>
      <c r="B103" s="45" t="s">
        <v>22</v>
      </c>
      <c r="C103" s="45" t="s">
        <v>84</v>
      </c>
      <c r="D103" s="37">
        <v>27</v>
      </c>
      <c r="E103" s="38">
        <v>1</v>
      </c>
      <c r="F103" s="52">
        <f t="shared" si="2"/>
        <v>0</v>
      </c>
      <c r="G103" s="53">
        <f t="shared" si="3"/>
        <v>0</v>
      </c>
    </row>
    <row r="104" spans="1:7" ht="126" x14ac:dyDescent="0.25">
      <c r="A104" s="42" t="s">
        <v>1</v>
      </c>
      <c r="B104" s="45" t="s">
        <v>22</v>
      </c>
      <c r="C104" s="45" t="s">
        <v>89</v>
      </c>
      <c r="D104" s="37">
        <v>27</v>
      </c>
      <c r="E104" s="38">
        <v>1</v>
      </c>
      <c r="F104" s="52">
        <f t="shared" si="2"/>
        <v>0</v>
      </c>
      <c r="G104" s="53">
        <f t="shared" si="3"/>
        <v>0</v>
      </c>
    </row>
    <row r="105" spans="1:7" ht="47.25" x14ac:dyDescent="0.25">
      <c r="A105" s="42" t="s">
        <v>1</v>
      </c>
      <c r="B105" s="45" t="s">
        <v>22</v>
      </c>
      <c r="C105" s="45" t="s">
        <v>90</v>
      </c>
      <c r="D105" s="37">
        <v>27</v>
      </c>
      <c r="E105" s="38">
        <v>1</v>
      </c>
      <c r="F105" s="52">
        <f t="shared" si="2"/>
        <v>0</v>
      </c>
      <c r="G105" s="53">
        <f t="shared" si="3"/>
        <v>0</v>
      </c>
    </row>
    <row r="106" spans="1:7" ht="47.25" x14ac:dyDescent="0.25">
      <c r="A106" s="42" t="s">
        <v>1</v>
      </c>
      <c r="B106" s="45" t="s">
        <v>24</v>
      </c>
      <c r="C106" s="45" t="s">
        <v>96</v>
      </c>
      <c r="D106" s="37">
        <v>27</v>
      </c>
      <c r="E106" s="38">
        <v>1</v>
      </c>
      <c r="F106" s="52">
        <f t="shared" si="2"/>
        <v>0</v>
      </c>
      <c r="G106" s="53">
        <f t="shared" si="3"/>
        <v>0</v>
      </c>
    </row>
    <row r="107" spans="1:7" ht="47.25" x14ac:dyDescent="0.25">
      <c r="A107" s="42" t="s">
        <v>1</v>
      </c>
      <c r="B107" s="45" t="s">
        <v>24</v>
      </c>
      <c r="C107" s="45" t="s">
        <v>97</v>
      </c>
      <c r="D107" s="37">
        <v>27</v>
      </c>
      <c r="E107" s="38">
        <v>1</v>
      </c>
      <c r="F107" s="52">
        <f t="shared" si="2"/>
        <v>0</v>
      </c>
      <c r="G107" s="53">
        <f t="shared" si="3"/>
        <v>0</v>
      </c>
    </row>
  </sheetData>
  <sheetProtection formatCells="0" formatColumns="0" formatRows="0" insertColumns="0" insertRows="0" insertHyperlinks="0" deleteColumns="0" deleteRows="0" sort="0" autoFilter="0" pivotTables="0"/>
  <autoFilter ref="A2:E2">
    <sortState ref="A3:I107">
      <sortCondition ref="E2"/>
    </sortState>
  </autoFilter>
  <pageMargins left="0.75" right="0.75" top="1" bottom="1" header="0.3" footer="0.3"/>
  <pageSetup paperSize="9" orientation="portrait" r:id="rId1"/>
  <headerFooter>
    <oddHeader>&amp;CШапка листа</oddHeader>
    <oddFooter>&amp;L&amp;BДО&amp;RСтраница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</vt:lpstr>
      <vt:lpstr>Результаты</vt:lpstr>
      <vt:lpstr>Результаты (2)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Опанасенко Виктор Николаевич</cp:lastModifiedBy>
  <dcterms:created xsi:type="dcterms:W3CDTF">2019-03-07T07:12:13Z</dcterms:created>
  <dcterms:modified xsi:type="dcterms:W3CDTF">2019-03-18T08:31:25Z</dcterms:modified>
</cp:coreProperties>
</file>